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6.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11.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ngie.sharepoint.com/sites/ProjectTHyGA/WP1  Project management/11_Open Data results/"/>
    </mc:Choice>
  </mc:AlternateContent>
  <xr:revisionPtr revIDLastSave="108" documentId="8_{253B833B-D26B-400E-8664-7863FE8CC37F}" xr6:coauthVersionLast="47" xr6:coauthVersionMax="47" xr10:uidLastSave="{B1DD8B0F-9006-45CF-A938-1FE61CCC24BE}"/>
  <bookViews>
    <workbookView xWindow="-120" yWindow="-120" windowWidth="20730" windowHeight="11160" xr2:uid="{12FC3067-CB57-4060-9AFB-22542320A326}"/>
  </bookViews>
  <sheets>
    <sheet name="Disclaimer" sheetId="24" r:id="rId1"/>
    <sheet name="List" sheetId="3" state="hidden" r:id="rId2"/>
    <sheet name="THyGA segments" sheetId="25" r:id="rId3"/>
    <sheet name="Seg100a Boiler Premix" sheetId="1" r:id="rId4"/>
    <sheet name="Seg100b Non Premix Boiler" sheetId="14" r:id="rId5"/>
    <sheet name="Seg200 Waterheaters" sheetId="16" r:id="rId6"/>
    <sheet name="Seg300 domestic cookers" sheetId="4" r:id="rId7"/>
    <sheet name="Seg400a Premix Catering" sheetId="15" r:id="rId8"/>
    <sheet name="Seg400b Non Premix Catering" sheetId="18" r:id="rId9"/>
    <sheet name="Seg500 Space Heaters" sheetId="17" r:id="rId10"/>
    <sheet name="Seg600 C-H-P" sheetId="19" r:id="rId11"/>
    <sheet name="Seg700 Heat Pumps" sheetId="20" r:id="rId12"/>
    <sheet name="Seg800 Other" sheetId="21" r:id="rId13"/>
  </sheets>
  <definedNames>
    <definedName name="KPI">List!$B$3:$B$13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5" i="21" l="1"/>
  <c r="AL17" i="21"/>
  <c r="AE5" i="20"/>
  <c r="AL5" i="20"/>
  <c r="AE17" i="20"/>
  <c r="AL17" i="20"/>
  <c r="AN6" i="14" l="1"/>
  <c r="AN3" i="14"/>
  <c r="C225" i="21"/>
  <c r="A233" i="21" s="1"/>
  <c r="C220" i="21"/>
  <c r="A224" i="21" s="1"/>
  <c r="C215" i="21"/>
  <c r="A217" i="21" s="1"/>
  <c r="C206" i="21"/>
  <c r="A214" i="21" s="1"/>
  <c r="C197" i="21"/>
  <c r="A201" i="21" s="1"/>
  <c r="C188" i="21"/>
  <c r="A195" i="21" s="1"/>
  <c r="C179" i="21"/>
  <c r="A185" i="21" s="1"/>
  <c r="C170" i="21"/>
  <c r="A178" i="21" s="1"/>
  <c r="C161" i="21"/>
  <c r="A169" i="21" s="1"/>
  <c r="C152" i="21"/>
  <c r="A153" i="21" s="1"/>
  <c r="C143" i="21"/>
  <c r="A147" i="21" s="1"/>
  <c r="A142" i="21"/>
  <c r="A141" i="21"/>
  <c r="A140" i="21"/>
  <c r="A139" i="21"/>
  <c r="A138" i="21"/>
  <c r="A137" i="21"/>
  <c r="A136" i="21"/>
  <c r="A135" i="21"/>
  <c r="C120" i="21"/>
  <c r="A128" i="21" s="1"/>
  <c r="C115" i="21"/>
  <c r="A117" i="21" s="1"/>
  <c r="C110" i="21"/>
  <c r="A114" i="21" s="1"/>
  <c r="C101" i="21"/>
  <c r="A109" i="21" s="1"/>
  <c r="C92" i="21"/>
  <c r="A96" i="21" s="1"/>
  <c r="C83" i="21"/>
  <c r="A91" i="21" s="1"/>
  <c r="C74" i="21"/>
  <c r="A76" i="21" s="1"/>
  <c r="C65" i="21"/>
  <c r="A67" i="21" s="1"/>
  <c r="C56" i="21"/>
  <c r="A64" i="21" s="1"/>
  <c r="C47" i="21"/>
  <c r="A52" i="21" s="1"/>
  <c r="C38" i="21"/>
  <c r="A46" i="21" s="1"/>
  <c r="A37" i="21"/>
  <c r="A36" i="21"/>
  <c r="A35" i="21"/>
  <c r="A34" i="21"/>
  <c r="A33" i="21"/>
  <c r="A32" i="21"/>
  <c r="A31" i="21"/>
  <c r="A30" i="21"/>
  <c r="AE17" i="21"/>
  <c r="AE5" i="21"/>
  <c r="AK3" i="21"/>
  <c r="AJ3" i="21"/>
  <c r="AI3" i="21"/>
  <c r="AH3" i="21"/>
  <c r="AG3" i="21"/>
  <c r="AF3" i="21"/>
  <c r="AE3" i="21"/>
  <c r="AE18" i="21" s="1"/>
  <c r="AD3" i="21"/>
  <c r="C225" i="20"/>
  <c r="A233" i="20" s="1"/>
  <c r="C220" i="20"/>
  <c r="A224" i="20" s="1"/>
  <c r="C215" i="20"/>
  <c r="A217" i="20" s="1"/>
  <c r="C206" i="20"/>
  <c r="A214" i="20" s="1"/>
  <c r="C197" i="20"/>
  <c r="A201" i="20" s="1"/>
  <c r="C188" i="20"/>
  <c r="A196" i="20" s="1"/>
  <c r="C179" i="20"/>
  <c r="A185" i="20" s="1"/>
  <c r="C170" i="20"/>
  <c r="A178" i="20" s="1"/>
  <c r="C161" i="20"/>
  <c r="A169" i="20" s="1"/>
  <c r="C152" i="20"/>
  <c r="A153" i="20" s="1"/>
  <c r="C143" i="20"/>
  <c r="A148" i="20" s="1"/>
  <c r="A142" i="20"/>
  <c r="A141" i="20"/>
  <c r="A140" i="20"/>
  <c r="A139" i="20"/>
  <c r="A138" i="20"/>
  <c r="A137" i="20"/>
  <c r="A136" i="20"/>
  <c r="A135" i="20"/>
  <c r="C120" i="20"/>
  <c r="A128" i="20" s="1"/>
  <c r="C115" i="20"/>
  <c r="A119" i="20" s="1"/>
  <c r="C110" i="20"/>
  <c r="A113" i="20" s="1"/>
  <c r="C101" i="20"/>
  <c r="A109" i="20" s="1"/>
  <c r="C92" i="20"/>
  <c r="A94" i="20" s="1"/>
  <c r="A88" i="20"/>
  <c r="A85" i="20"/>
  <c r="C83" i="20"/>
  <c r="A91" i="20" s="1"/>
  <c r="C74" i="20"/>
  <c r="A78" i="20" s="1"/>
  <c r="C65" i="20"/>
  <c r="A67" i="20" s="1"/>
  <c r="C56" i="20"/>
  <c r="A64" i="20" s="1"/>
  <c r="C47" i="20"/>
  <c r="A54" i="20" s="1"/>
  <c r="C38" i="20"/>
  <c r="A46" i="20" s="1"/>
  <c r="A37" i="20"/>
  <c r="A36" i="20"/>
  <c r="A35" i="20"/>
  <c r="A34" i="20"/>
  <c r="A33" i="20"/>
  <c r="A32" i="20"/>
  <c r="A31" i="20"/>
  <c r="A30" i="20"/>
  <c r="AD3" i="20"/>
  <c r="C225" i="19"/>
  <c r="A233" i="19" s="1"/>
  <c r="C220" i="19"/>
  <c r="A224" i="19" s="1"/>
  <c r="C215" i="19"/>
  <c r="A217" i="19" s="1"/>
  <c r="C206" i="19"/>
  <c r="A214" i="19" s="1"/>
  <c r="C197" i="19"/>
  <c r="A201" i="19" s="1"/>
  <c r="C188" i="19"/>
  <c r="A196" i="19" s="1"/>
  <c r="C179" i="19"/>
  <c r="A185" i="19" s="1"/>
  <c r="C170" i="19"/>
  <c r="A178" i="19" s="1"/>
  <c r="C161" i="19"/>
  <c r="A169" i="19" s="1"/>
  <c r="C152" i="19"/>
  <c r="A153" i="19" s="1"/>
  <c r="C143" i="19"/>
  <c r="A147" i="19" s="1"/>
  <c r="A142" i="19"/>
  <c r="A141" i="19"/>
  <c r="A140" i="19"/>
  <c r="A139" i="19"/>
  <c r="A138" i="19"/>
  <c r="A137" i="19"/>
  <c r="A136" i="19"/>
  <c r="A135" i="19"/>
  <c r="C120" i="19"/>
  <c r="A128" i="19" s="1"/>
  <c r="C115" i="19"/>
  <c r="A117" i="19" s="1"/>
  <c r="C110" i="19"/>
  <c r="A114" i="19" s="1"/>
  <c r="C101" i="19"/>
  <c r="A109" i="19" s="1"/>
  <c r="C92" i="19"/>
  <c r="A95" i="19" s="1"/>
  <c r="C83" i="19"/>
  <c r="A91" i="19" s="1"/>
  <c r="C74" i="19"/>
  <c r="A76" i="19" s="1"/>
  <c r="C65" i="19"/>
  <c r="A67" i="19" s="1"/>
  <c r="C56" i="19"/>
  <c r="A64" i="19" s="1"/>
  <c r="C47" i="19"/>
  <c r="A52" i="19" s="1"/>
  <c r="C38" i="19"/>
  <c r="A45" i="19" s="1"/>
  <c r="A37" i="19"/>
  <c r="A36" i="19"/>
  <c r="A35" i="19"/>
  <c r="A34" i="19"/>
  <c r="A33" i="19"/>
  <c r="A32" i="19"/>
  <c r="A31" i="19"/>
  <c r="A30" i="19"/>
  <c r="AL17" i="19"/>
  <c r="AE17" i="19"/>
  <c r="AL5" i="19"/>
  <c r="AE5" i="19"/>
  <c r="AH3" i="19"/>
  <c r="AG3" i="19"/>
  <c r="AG18" i="19" s="1"/>
  <c r="AF3" i="19"/>
  <c r="AF18" i="19" s="1"/>
  <c r="AE3" i="19"/>
  <c r="AD3" i="19"/>
  <c r="AD6" i="19" s="1"/>
  <c r="C225" i="18"/>
  <c r="A233" i="18" s="1"/>
  <c r="C220" i="18"/>
  <c r="A224" i="18" s="1"/>
  <c r="C215" i="18"/>
  <c r="A217" i="18" s="1"/>
  <c r="C206" i="18"/>
  <c r="A212" i="18" s="1"/>
  <c r="C197" i="18"/>
  <c r="A201" i="18" s="1"/>
  <c r="C188" i="18"/>
  <c r="A195" i="18" s="1"/>
  <c r="C179" i="18"/>
  <c r="A185" i="18" s="1"/>
  <c r="C170" i="18"/>
  <c r="A178" i="18" s="1"/>
  <c r="C161" i="18"/>
  <c r="A169" i="18" s="1"/>
  <c r="C152" i="18"/>
  <c r="A153" i="18" s="1"/>
  <c r="C143" i="18"/>
  <c r="A147" i="18" s="1"/>
  <c r="A142" i="18"/>
  <c r="A141" i="18"/>
  <c r="A140" i="18"/>
  <c r="A139" i="18"/>
  <c r="A138" i="18"/>
  <c r="A137" i="18"/>
  <c r="A136" i="18"/>
  <c r="A135" i="18"/>
  <c r="C120" i="18"/>
  <c r="A126" i="18" s="1"/>
  <c r="C115" i="18"/>
  <c r="A119" i="18" s="1"/>
  <c r="C110" i="18"/>
  <c r="A114" i="18" s="1"/>
  <c r="C101" i="18"/>
  <c r="A109" i="18" s="1"/>
  <c r="C92" i="18"/>
  <c r="A100" i="18" s="1"/>
  <c r="C83" i="18"/>
  <c r="A91" i="18" s="1"/>
  <c r="C74" i="18"/>
  <c r="A82" i="18" s="1"/>
  <c r="C65" i="18"/>
  <c r="A66" i="18" s="1"/>
  <c r="C56" i="18"/>
  <c r="A62" i="18" s="1"/>
  <c r="C47" i="18"/>
  <c r="A51" i="18" s="1"/>
  <c r="C38" i="18"/>
  <c r="A46" i="18" s="1"/>
  <c r="A37" i="18"/>
  <c r="A36" i="18"/>
  <c r="A35" i="18"/>
  <c r="A34" i="18"/>
  <c r="A33" i="18"/>
  <c r="A32" i="18"/>
  <c r="A31" i="18"/>
  <c r="A30" i="18"/>
  <c r="AL17" i="18"/>
  <c r="AE17" i="18"/>
  <c r="AL5" i="18"/>
  <c r="AE5" i="18"/>
  <c r="AI3" i="18"/>
  <c r="AI18" i="18" s="1"/>
  <c r="AH3" i="18"/>
  <c r="AH18" i="18" s="1"/>
  <c r="AG3" i="18"/>
  <c r="AG18" i="18" s="1"/>
  <c r="AF3" i="18"/>
  <c r="AF18" i="18" s="1"/>
  <c r="AE3" i="18"/>
  <c r="AE6" i="18" s="1"/>
  <c r="AD3" i="18"/>
  <c r="AD6" i="18" s="1"/>
  <c r="C225" i="17"/>
  <c r="A233" i="17" s="1"/>
  <c r="C220" i="17"/>
  <c r="A224" i="17" s="1"/>
  <c r="C215" i="17"/>
  <c r="A217" i="17" s="1"/>
  <c r="C206" i="17"/>
  <c r="A211" i="17" s="1"/>
  <c r="C197" i="17"/>
  <c r="A201" i="17" s="1"/>
  <c r="C188" i="17"/>
  <c r="A195" i="17" s="1"/>
  <c r="C179" i="17"/>
  <c r="A185" i="17" s="1"/>
  <c r="C170" i="17"/>
  <c r="A178" i="17" s="1"/>
  <c r="C161" i="17"/>
  <c r="A169" i="17" s="1"/>
  <c r="C152" i="17"/>
  <c r="A153" i="17" s="1"/>
  <c r="C143" i="17"/>
  <c r="A151" i="17" s="1"/>
  <c r="A142" i="17"/>
  <c r="A141" i="17"/>
  <c r="A140" i="17"/>
  <c r="A139" i="17"/>
  <c r="A138" i="17"/>
  <c r="A137" i="17"/>
  <c r="A136" i="17"/>
  <c r="A135" i="17"/>
  <c r="C120" i="17"/>
  <c r="A125" i="17" s="1"/>
  <c r="A118" i="17"/>
  <c r="C115" i="17"/>
  <c r="A117" i="17" s="1"/>
  <c r="C110" i="17"/>
  <c r="A114" i="17" s="1"/>
  <c r="C101" i="17"/>
  <c r="A109" i="17" s="1"/>
  <c r="C92" i="17"/>
  <c r="A99" i="17" s="1"/>
  <c r="C83" i="17"/>
  <c r="A91" i="17" s="1"/>
  <c r="C74" i="17"/>
  <c r="A82" i="17" s="1"/>
  <c r="C65" i="17"/>
  <c r="A67" i="17" s="1"/>
  <c r="C56" i="17"/>
  <c r="A61" i="17" s="1"/>
  <c r="A53" i="17"/>
  <c r="C47" i="17"/>
  <c r="A52" i="17" s="1"/>
  <c r="C38" i="17"/>
  <c r="A46" i="17" s="1"/>
  <c r="A37" i="17"/>
  <c r="A36" i="17"/>
  <c r="A35" i="17"/>
  <c r="A34" i="17"/>
  <c r="A33" i="17"/>
  <c r="A32" i="17"/>
  <c r="A31" i="17"/>
  <c r="A30" i="17"/>
  <c r="AL17" i="17"/>
  <c r="AE17" i="17"/>
  <c r="AL5" i="17"/>
  <c r="AE5" i="17"/>
  <c r="AG3" i="17"/>
  <c r="AF3" i="17"/>
  <c r="AF6" i="17" s="1"/>
  <c r="AE3" i="17"/>
  <c r="AE6" i="17" s="1"/>
  <c r="AD3" i="17"/>
  <c r="C224" i="16"/>
  <c r="A232" i="16" s="1"/>
  <c r="C219" i="16"/>
  <c r="A223" i="16" s="1"/>
  <c r="C214" i="16"/>
  <c r="A216" i="16" s="1"/>
  <c r="C205" i="16"/>
  <c r="A212" i="16" s="1"/>
  <c r="C196" i="16"/>
  <c r="A200" i="16" s="1"/>
  <c r="C187" i="16"/>
  <c r="A195" i="16" s="1"/>
  <c r="C178" i="16"/>
  <c r="A184" i="16" s="1"/>
  <c r="C169" i="16"/>
  <c r="A177" i="16" s="1"/>
  <c r="C160" i="16"/>
  <c r="A168" i="16" s="1"/>
  <c r="C151" i="16"/>
  <c r="A152" i="16" s="1"/>
  <c r="C142" i="16"/>
  <c r="A147" i="16" s="1"/>
  <c r="A141" i="16"/>
  <c r="A140" i="16"/>
  <c r="A139" i="16"/>
  <c r="A138" i="16"/>
  <c r="A137" i="16"/>
  <c r="A136" i="16"/>
  <c r="A135" i="16"/>
  <c r="A134" i="16"/>
  <c r="C119" i="16"/>
  <c r="A126" i="16" s="1"/>
  <c r="C114" i="16"/>
  <c r="A117" i="16" s="1"/>
  <c r="C109" i="16"/>
  <c r="A111" i="16" s="1"/>
  <c r="C100" i="16"/>
  <c r="A108" i="16" s="1"/>
  <c r="C91" i="16"/>
  <c r="A93" i="16" s="1"/>
  <c r="C82" i="16"/>
  <c r="A89" i="16" s="1"/>
  <c r="C73" i="16"/>
  <c r="A81" i="16" s="1"/>
  <c r="C65" i="16"/>
  <c r="A67" i="16" s="1"/>
  <c r="C56" i="16"/>
  <c r="A63" i="16" s="1"/>
  <c r="C47" i="16"/>
  <c r="A51" i="16" s="1"/>
  <c r="C38" i="16"/>
  <c r="A46" i="16" s="1"/>
  <c r="A37" i="16"/>
  <c r="A36" i="16"/>
  <c r="A35" i="16"/>
  <c r="A34" i="16"/>
  <c r="A33" i="16"/>
  <c r="A32" i="16"/>
  <c r="A31" i="16"/>
  <c r="A30" i="16"/>
  <c r="AL17" i="16"/>
  <c r="AE17" i="16"/>
  <c r="AL5" i="16"/>
  <c r="AE5" i="16"/>
  <c r="AI3" i="16"/>
  <c r="AH3" i="16"/>
  <c r="AH18" i="16" s="1"/>
  <c r="AG3" i="16"/>
  <c r="AF3" i="16"/>
  <c r="AF18" i="16" s="1"/>
  <c r="AE3" i="16"/>
  <c r="AD3" i="16"/>
  <c r="C225" i="15"/>
  <c r="A233" i="15" s="1"/>
  <c r="C220" i="15"/>
  <c r="A224" i="15" s="1"/>
  <c r="C215" i="15"/>
  <c r="A217" i="15" s="1"/>
  <c r="C206" i="15"/>
  <c r="A214" i="15" s="1"/>
  <c r="C197" i="15"/>
  <c r="A205" i="15" s="1"/>
  <c r="C188" i="15"/>
  <c r="A196" i="15" s="1"/>
  <c r="A183" i="15"/>
  <c r="A182" i="15"/>
  <c r="C179" i="15"/>
  <c r="A181" i="15" s="1"/>
  <c r="C170" i="15"/>
  <c r="A178" i="15" s="1"/>
  <c r="C161" i="15"/>
  <c r="A165" i="15" s="1"/>
  <c r="C152" i="15"/>
  <c r="A153" i="15" s="1"/>
  <c r="C143" i="15"/>
  <c r="A149" i="15" s="1"/>
  <c r="A142" i="15"/>
  <c r="A141" i="15"/>
  <c r="A140" i="15"/>
  <c r="A139" i="15"/>
  <c r="A138" i="15"/>
  <c r="A137" i="15"/>
  <c r="A136" i="15"/>
  <c r="A135" i="15"/>
  <c r="C120" i="15"/>
  <c r="A127" i="15" s="1"/>
  <c r="C115" i="15"/>
  <c r="A117" i="15" s="1"/>
  <c r="C110" i="15"/>
  <c r="A111" i="15" s="1"/>
  <c r="C101" i="15"/>
  <c r="A109" i="15" s="1"/>
  <c r="C92" i="15"/>
  <c r="A94" i="15" s="1"/>
  <c r="C83" i="15"/>
  <c r="A91" i="15" s="1"/>
  <c r="C74" i="15"/>
  <c r="A79" i="15" s="1"/>
  <c r="C65" i="15"/>
  <c r="A67" i="15" s="1"/>
  <c r="C56" i="15"/>
  <c r="A63" i="15" s="1"/>
  <c r="A54" i="15"/>
  <c r="A49" i="15"/>
  <c r="C47" i="15"/>
  <c r="A52" i="15" s="1"/>
  <c r="C38" i="15"/>
  <c r="A46" i="15" s="1"/>
  <c r="A37" i="15"/>
  <c r="A36" i="15"/>
  <c r="A35" i="15"/>
  <c r="A34" i="15"/>
  <c r="A33" i="15"/>
  <c r="A32" i="15"/>
  <c r="A31" i="15"/>
  <c r="A30" i="15"/>
  <c r="AL17" i="15"/>
  <c r="AE17" i="15"/>
  <c r="AL5" i="15"/>
  <c r="AE5" i="15"/>
  <c r="AM3" i="15"/>
  <c r="AL3" i="15"/>
  <c r="AL6" i="15" s="1"/>
  <c r="AK3" i="15"/>
  <c r="AK6" i="15" s="1"/>
  <c r="AJ3" i="15"/>
  <c r="AI3" i="15"/>
  <c r="AI6" i="15" s="1"/>
  <c r="AH3" i="15"/>
  <c r="AH18" i="15" s="1"/>
  <c r="AG3" i="15"/>
  <c r="AG18" i="15" s="1"/>
  <c r="AF3" i="15"/>
  <c r="AF18" i="15" s="1"/>
  <c r="AE3" i="15"/>
  <c r="AD3" i="15"/>
  <c r="C225" i="14"/>
  <c r="A233" i="14" s="1"/>
  <c r="C220" i="14"/>
  <c r="A224" i="14" s="1"/>
  <c r="C215" i="14"/>
  <c r="A217" i="14" s="1"/>
  <c r="C206" i="14"/>
  <c r="A207" i="14" s="1"/>
  <c r="C197" i="14"/>
  <c r="A201" i="14" s="1"/>
  <c r="C188" i="14"/>
  <c r="C179" i="14"/>
  <c r="A185" i="14" s="1"/>
  <c r="C170" i="14"/>
  <c r="C161" i="14"/>
  <c r="A169" i="14" s="1"/>
  <c r="C152" i="14"/>
  <c r="A153" i="14" s="1"/>
  <c r="C143" i="14"/>
  <c r="A142" i="14"/>
  <c r="A141" i="14"/>
  <c r="A140" i="14"/>
  <c r="A139" i="14"/>
  <c r="A138" i="14"/>
  <c r="A137" i="14"/>
  <c r="A136" i="14"/>
  <c r="A135" i="14"/>
  <c r="C120" i="14"/>
  <c r="A122" i="14" s="1"/>
  <c r="C115" i="14"/>
  <c r="A116" i="14" s="1"/>
  <c r="C110" i="14"/>
  <c r="C101" i="14"/>
  <c r="A103" i="14" s="1"/>
  <c r="C92" i="14"/>
  <c r="A99" i="14" s="1"/>
  <c r="C83" i="14"/>
  <c r="A90" i="14" s="1"/>
  <c r="C74" i="14"/>
  <c r="C65" i="14"/>
  <c r="A67" i="14" s="1"/>
  <c r="C56" i="14"/>
  <c r="C47" i="14"/>
  <c r="A52" i="14" s="1"/>
  <c r="C38" i="14"/>
  <c r="A39" i="14" s="1"/>
  <c r="A37" i="14"/>
  <c r="A36" i="14"/>
  <c r="A35" i="14"/>
  <c r="A34" i="14"/>
  <c r="A33" i="14"/>
  <c r="A32" i="14"/>
  <c r="A31" i="14"/>
  <c r="A30" i="14"/>
  <c r="AL17" i="14"/>
  <c r="AE17" i="14"/>
  <c r="AL5" i="14"/>
  <c r="AE5" i="14"/>
  <c r="AM3" i="14"/>
  <c r="AL3" i="14"/>
  <c r="AL6" i="14" s="1"/>
  <c r="AK3" i="14"/>
  <c r="AK6" i="14" s="1"/>
  <c r="AJ3" i="14"/>
  <c r="AI3" i="14"/>
  <c r="AH3" i="14"/>
  <c r="AG3" i="14"/>
  <c r="AG18" i="14" s="1"/>
  <c r="AF3" i="14"/>
  <c r="AF6" i="14" s="1"/>
  <c r="AE3" i="14"/>
  <c r="AE6" i="14" s="1"/>
  <c r="AD3" i="14"/>
  <c r="AD18" i="14" s="1"/>
  <c r="A77" i="20" l="1"/>
  <c r="A157" i="19"/>
  <c r="A97" i="17"/>
  <c r="A119" i="17"/>
  <c r="A100" i="17"/>
  <c r="A116" i="17"/>
  <c r="A72" i="18"/>
  <c r="A39" i="15"/>
  <c r="A185" i="15"/>
  <c r="A186" i="15"/>
  <c r="AN18" i="14"/>
  <c r="A94" i="16"/>
  <c r="A96" i="16"/>
  <c r="A97" i="16"/>
  <c r="A99" i="16"/>
  <c r="AI6" i="16"/>
  <c r="AI18" i="16"/>
  <c r="A68" i="16"/>
  <c r="A186" i="21"/>
  <c r="A126" i="21"/>
  <c r="A84" i="21"/>
  <c r="A98" i="21"/>
  <c r="A99" i="21"/>
  <c r="A100" i="21"/>
  <c r="A68" i="21"/>
  <c r="A94" i="21"/>
  <c r="A95" i="21"/>
  <c r="A97" i="21"/>
  <c r="A102" i="21"/>
  <c r="A53" i="21"/>
  <c r="A103" i="21"/>
  <c r="A154" i="21"/>
  <c r="A104" i="21"/>
  <c r="A181" i="20"/>
  <c r="A48" i="20"/>
  <c r="A93" i="20"/>
  <c r="A183" i="20"/>
  <c r="A50" i="20"/>
  <c r="A95" i="20"/>
  <c r="A51" i="20"/>
  <c r="A96" i="20"/>
  <c r="A69" i="20"/>
  <c r="A111" i="20"/>
  <c r="A154" i="20"/>
  <c r="A52" i="20"/>
  <c r="A99" i="20"/>
  <c r="A114" i="20"/>
  <c r="A97" i="20"/>
  <c r="A100" i="20"/>
  <c r="A68" i="20"/>
  <c r="A166" i="20"/>
  <c r="A84" i="20"/>
  <c r="A116" i="20"/>
  <c r="A167" i="20"/>
  <c r="A53" i="20"/>
  <c r="A98" i="20"/>
  <c r="A151" i="20"/>
  <c r="A78" i="19"/>
  <c r="A80" i="19"/>
  <c r="A119" i="19"/>
  <c r="A82" i="19"/>
  <c r="A86" i="19"/>
  <c r="A41" i="19"/>
  <c r="A84" i="19"/>
  <c r="A87" i="19"/>
  <c r="A46" i="19"/>
  <c r="A96" i="19"/>
  <c r="A39" i="19"/>
  <c r="A98" i="19"/>
  <c r="A40" i="19"/>
  <c r="A53" i="19"/>
  <c r="A100" i="19"/>
  <c r="A111" i="19"/>
  <c r="A75" i="19"/>
  <c r="A63" i="19"/>
  <c r="A102" i="19"/>
  <c r="A104" i="19"/>
  <c r="A154" i="19"/>
  <c r="A78" i="17"/>
  <c r="A148" i="17"/>
  <c r="A80" i="17"/>
  <c r="A149" i="17"/>
  <c r="A85" i="17"/>
  <c r="A87" i="17"/>
  <c r="A88" i="17"/>
  <c r="A81" i="17"/>
  <c r="A89" i="17"/>
  <c r="A180" i="17"/>
  <c r="A68" i="17"/>
  <c r="A90" i="17"/>
  <c r="A181" i="17"/>
  <c r="A86" i="17"/>
  <c r="A95" i="17"/>
  <c r="A150" i="17"/>
  <c r="A164" i="17"/>
  <c r="A64" i="17"/>
  <c r="A96" i="17"/>
  <c r="A53" i="18"/>
  <c r="A112" i="18"/>
  <c r="A112" i="15"/>
  <c r="A113" i="15"/>
  <c r="AI18" i="15"/>
  <c r="A64" i="15"/>
  <c r="A128" i="15"/>
  <c r="A81" i="15"/>
  <c r="A68" i="15"/>
  <c r="A71" i="15"/>
  <c r="A84" i="15"/>
  <c r="A70" i="15"/>
  <c r="A86" i="15"/>
  <c r="A41" i="15"/>
  <c r="A104" i="15"/>
  <c r="A151" i="15"/>
  <c r="A103" i="16"/>
  <c r="A69" i="16"/>
  <c r="A112" i="16"/>
  <c r="A148" i="16"/>
  <c r="A64" i="16"/>
  <c r="A71" i="16"/>
  <c r="A113" i="16"/>
  <c r="A149" i="16"/>
  <c r="A115" i="16"/>
  <c r="A87" i="16"/>
  <c r="A116" i="16"/>
  <c r="A166" i="16"/>
  <c r="A90" i="16"/>
  <c r="A118" i="16"/>
  <c r="A48" i="16"/>
  <c r="A110" i="16"/>
  <c r="A92" i="16"/>
  <c r="A185" i="16"/>
  <c r="A93" i="21"/>
  <c r="A119" i="21"/>
  <c r="A151" i="21"/>
  <c r="A183" i="21"/>
  <c r="AK18" i="21"/>
  <c r="AE6" i="21"/>
  <c r="A75" i="21"/>
  <c r="A127" i="21"/>
  <c r="A156" i="21"/>
  <c r="A196" i="21"/>
  <c r="AJ18" i="21"/>
  <c r="AF6" i="21"/>
  <c r="A77" i="21"/>
  <c r="A157" i="21"/>
  <c r="AI18" i="21"/>
  <c r="AH6" i="21"/>
  <c r="A78" i="21"/>
  <c r="A158" i="21"/>
  <c r="A202" i="21"/>
  <c r="A79" i="21"/>
  <c r="A39" i="21"/>
  <c r="A80" i="21"/>
  <c r="A164" i="21"/>
  <c r="A212" i="21"/>
  <c r="AK6" i="21"/>
  <c r="A40" i="21"/>
  <c r="A81" i="21"/>
  <c r="A165" i="21"/>
  <c r="A213" i="21"/>
  <c r="AJ6" i="21"/>
  <c r="A41" i="21"/>
  <c r="A82" i="21"/>
  <c r="A166" i="21"/>
  <c r="AI6" i="21"/>
  <c r="A167" i="21"/>
  <c r="A218" i="21"/>
  <c r="A86" i="21"/>
  <c r="A87" i="21"/>
  <c r="A148" i="21"/>
  <c r="A180" i="21"/>
  <c r="A228" i="21"/>
  <c r="A62" i="21"/>
  <c r="A88" i="21"/>
  <c r="A116" i="21"/>
  <c r="A149" i="21"/>
  <c r="A181" i="21"/>
  <c r="A229" i="21"/>
  <c r="A63" i="21"/>
  <c r="A118" i="21"/>
  <c r="A150" i="21"/>
  <c r="A182" i="21"/>
  <c r="A55" i="20"/>
  <c r="A158" i="20"/>
  <c r="A199" i="20"/>
  <c r="A202" i="20"/>
  <c r="A165" i="20"/>
  <c r="A203" i="20"/>
  <c r="A218" i="20"/>
  <c r="A219" i="20"/>
  <c r="A79" i="20"/>
  <c r="A80" i="20"/>
  <c r="A182" i="20"/>
  <c r="A222" i="20"/>
  <c r="A81" i="20"/>
  <c r="A49" i="20"/>
  <c r="A82" i="20"/>
  <c r="A112" i="20"/>
  <c r="A149" i="20"/>
  <c r="A186" i="20"/>
  <c r="A230" i="20"/>
  <c r="A150" i="20"/>
  <c r="A187" i="20"/>
  <c r="A190" i="20"/>
  <c r="A117" i="20"/>
  <c r="A155" i="20"/>
  <c r="A198" i="20"/>
  <c r="A77" i="19"/>
  <c r="A97" i="19"/>
  <c r="A127" i="19"/>
  <c r="A156" i="19"/>
  <c r="A190" i="19"/>
  <c r="A79" i="19"/>
  <c r="A99" i="19"/>
  <c r="A158" i="19"/>
  <c r="A202" i="19"/>
  <c r="AH6" i="19"/>
  <c r="A81" i="19"/>
  <c r="A164" i="19"/>
  <c r="A213" i="19"/>
  <c r="A165" i="19"/>
  <c r="A48" i="19"/>
  <c r="A103" i="19"/>
  <c r="A166" i="19"/>
  <c r="A218" i="19"/>
  <c r="A50" i="19"/>
  <c r="A167" i="19"/>
  <c r="A229" i="19"/>
  <c r="A88" i="19"/>
  <c r="A113" i="19"/>
  <c r="A148" i="19"/>
  <c r="A180" i="19"/>
  <c r="A149" i="19"/>
  <c r="A181" i="19"/>
  <c r="AH18" i="19"/>
  <c r="A93" i="19"/>
  <c r="A116" i="19"/>
  <c r="A150" i="19"/>
  <c r="A182" i="19"/>
  <c r="A68" i="19"/>
  <c r="A94" i="19"/>
  <c r="A118" i="19"/>
  <c r="A151" i="19"/>
  <c r="A183" i="19"/>
  <c r="A186" i="19"/>
  <c r="A39" i="17"/>
  <c r="A84" i="17"/>
  <c r="A165" i="17"/>
  <c r="A212" i="17"/>
  <c r="A166" i="17"/>
  <c r="A213" i="17"/>
  <c r="A167" i="17"/>
  <c r="A214" i="17"/>
  <c r="A62" i="17"/>
  <c r="A218" i="17"/>
  <c r="A63" i="17"/>
  <c r="A126" i="17"/>
  <c r="A154" i="17"/>
  <c r="A182" i="17"/>
  <c r="A228" i="17"/>
  <c r="A127" i="17"/>
  <c r="A155" i="17"/>
  <c r="A183" i="17"/>
  <c r="A229" i="17"/>
  <c r="A70" i="17"/>
  <c r="A94" i="17"/>
  <c r="A128" i="17"/>
  <c r="A156" i="17"/>
  <c r="A186" i="17"/>
  <c r="A230" i="17"/>
  <c r="A157" i="17"/>
  <c r="A187" i="17"/>
  <c r="A231" i="17"/>
  <c r="A158" i="17"/>
  <c r="A79" i="17"/>
  <c r="A159" i="17"/>
  <c r="A196" i="17"/>
  <c r="A160" i="17"/>
  <c r="A202" i="17"/>
  <c r="A102" i="17"/>
  <c r="A48" i="18"/>
  <c r="A103" i="18"/>
  <c r="A149" i="18"/>
  <c r="A49" i="18"/>
  <c r="A105" i="18"/>
  <c r="A150" i="18"/>
  <c r="A151" i="18"/>
  <c r="A63" i="18"/>
  <c r="A116" i="18"/>
  <c r="A67" i="18"/>
  <c r="A180" i="18"/>
  <c r="A68" i="18"/>
  <c r="A181" i="18"/>
  <c r="A39" i="18"/>
  <c r="A79" i="18"/>
  <c r="A40" i="18"/>
  <c r="A41" i="18"/>
  <c r="A42" i="18"/>
  <c r="A95" i="18"/>
  <c r="A159" i="18"/>
  <c r="A190" i="18"/>
  <c r="A78" i="18"/>
  <c r="A102" i="18"/>
  <c r="A160" i="18"/>
  <c r="A196" i="18"/>
  <c r="A80" i="18"/>
  <c r="A104" i="18"/>
  <c r="A164" i="18"/>
  <c r="A202" i="18"/>
  <c r="A81" i="18"/>
  <c r="A165" i="18"/>
  <c r="A166" i="18"/>
  <c r="A213" i="18"/>
  <c r="A52" i="18"/>
  <c r="A84" i="18"/>
  <c r="A111" i="18"/>
  <c r="A148" i="18"/>
  <c r="A167" i="18"/>
  <c r="A214" i="18"/>
  <c r="A93" i="18"/>
  <c r="A218" i="18"/>
  <c r="A94" i="18"/>
  <c r="A64" i="18"/>
  <c r="A96" i="18"/>
  <c r="A127" i="18"/>
  <c r="A154" i="18"/>
  <c r="A182" i="18"/>
  <c r="A228" i="18"/>
  <c r="A97" i="18"/>
  <c r="A128" i="18"/>
  <c r="A155" i="18"/>
  <c r="A183" i="18"/>
  <c r="A229" i="18"/>
  <c r="A98" i="18"/>
  <c r="A156" i="18"/>
  <c r="A186" i="18"/>
  <c r="A230" i="18"/>
  <c r="A99" i="18"/>
  <c r="A157" i="18"/>
  <c r="A187" i="18"/>
  <c r="A231" i="18"/>
  <c r="A158" i="18"/>
  <c r="AF6" i="15"/>
  <c r="A53" i="15"/>
  <c r="AG6" i="15"/>
  <c r="A87" i="15"/>
  <c r="A114" i="15"/>
  <c r="A150" i="15"/>
  <c r="A184" i="15"/>
  <c r="A218" i="15"/>
  <c r="A55" i="15"/>
  <c r="A95" i="15"/>
  <c r="A116" i="15"/>
  <c r="A96" i="15"/>
  <c r="A118" i="15"/>
  <c r="A154" i="15"/>
  <c r="A187" i="15"/>
  <c r="A97" i="15"/>
  <c r="A119" i="15"/>
  <c r="A156" i="15"/>
  <c r="AH6" i="15"/>
  <c r="A98" i="15"/>
  <c r="A157" i="15"/>
  <c r="A99" i="15"/>
  <c r="A198" i="15"/>
  <c r="A40" i="15"/>
  <c r="A100" i="15"/>
  <c r="A166" i="15"/>
  <c r="A199" i="15"/>
  <c r="A167" i="15"/>
  <c r="A200" i="15"/>
  <c r="A102" i="15"/>
  <c r="A168" i="15"/>
  <c r="A201" i="15"/>
  <c r="A48" i="15"/>
  <c r="AE14" i="15" s="1"/>
  <c r="A80" i="15"/>
  <c r="A103" i="15"/>
  <c r="A169" i="15"/>
  <c r="A202" i="15"/>
  <c r="A203" i="15"/>
  <c r="A50" i="15"/>
  <c r="A82" i="15"/>
  <c r="A172" i="15"/>
  <c r="A204" i="15"/>
  <c r="A51" i="15"/>
  <c r="A52" i="16"/>
  <c r="A80" i="16"/>
  <c r="A98" i="16"/>
  <c r="A127" i="16"/>
  <c r="A154" i="16"/>
  <c r="A197" i="16"/>
  <c r="A53" i="16"/>
  <c r="A155" i="16"/>
  <c r="A198" i="16"/>
  <c r="A83" i="16"/>
  <c r="A156" i="16"/>
  <c r="A201" i="16"/>
  <c r="A54" i="16"/>
  <c r="A84" i="16"/>
  <c r="A101" i="16"/>
  <c r="A157" i="16"/>
  <c r="A202" i="16"/>
  <c r="A55" i="16"/>
  <c r="A85" i="16"/>
  <c r="A203" i="16"/>
  <c r="A86" i="16"/>
  <c r="A165" i="16"/>
  <c r="A204" i="16"/>
  <c r="A88" i="16"/>
  <c r="A213" i="16"/>
  <c r="A180" i="16"/>
  <c r="A217" i="16"/>
  <c r="A39" i="16"/>
  <c r="A144" i="16"/>
  <c r="A181" i="16"/>
  <c r="A218" i="16"/>
  <c r="A182" i="16"/>
  <c r="A49" i="16"/>
  <c r="A74" i="16"/>
  <c r="A95" i="16"/>
  <c r="A150" i="16"/>
  <c r="A186" i="16"/>
  <c r="A229" i="16"/>
  <c r="A50" i="16"/>
  <c r="A78" i="16"/>
  <c r="A79" i="16"/>
  <c r="A153" i="16"/>
  <c r="A88" i="14"/>
  <c r="A86" i="14"/>
  <c r="A89" i="14"/>
  <c r="A94" i="14"/>
  <c r="A104" i="14"/>
  <c r="A157" i="14"/>
  <c r="A105" i="14"/>
  <c r="A158" i="14"/>
  <c r="A106" i="14"/>
  <c r="A85" i="14"/>
  <c r="A219" i="14"/>
  <c r="A69" i="21"/>
  <c r="A85" i="21"/>
  <c r="A155" i="21"/>
  <c r="A171" i="21"/>
  <c r="A187" i="21"/>
  <c r="A203" i="21"/>
  <c r="A219" i="21"/>
  <c r="AD18" i="21"/>
  <c r="A54" i="21"/>
  <c r="A70" i="21"/>
  <c r="A172" i="21"/>
  <c r="A204" i="21"/>
  <c r="A55" i="21"/>
  <c r="A71" i="21"/>
  <c r="A173" i="21"/>
  <c r="A189" i="21"/>
  <c r="A205" i="21"/>
  <c r="A221" i="21"/>
  <c r="AF18" i="21"/>
  <c r="A72" i="21"/>
  <c r="A174" i="21"/>
  <c r="A190" i="21"/>
  <c r="A222" i="21"/>
  <c r="AG18" i="21"/>
  <c r="A42" i="21"/>
  <c r="A57" i="21"/>
  <c r="A73" i="21"/>
  <c r="A89" i="21"/>
  <c r="A105" i="21"/>
  <c r="A121" i="21"/>
  <c r="A159" i="21"/>
  <c r="A175" i="21"/>
  <c r="A191" i="21"/>
  <c r="A207" i="21"/>
  <c r="A223" i="21"/>
  <c r="AH18" i="21"/>
  <c r="A43" i="21"/>
  <c r="A58" i="21"/>
  <c r="A90" i="21"/>
  <c r="A106" i="21"/>
  <c r="A122" i="21"/>
  <c r="A144" i="21"/>
  <c r="A160" i="21"/>
  <c r="A176" i="21"/>
  <c r="A192" i="21"/>
  <c r="A208" i="21"/>
  <c r="A44" i="21"/>
  <c r="A59" i="21"/>
  <c r="A107" i="21"/>
  <c r="A123" i="21"/>
  <c r="A145" i="21"/>
  <c r="A177" i="21"/>
  <c r="A193" i="21"/>
  <c r="A209" i="21"/>
  <c r="A45" i="21"/>
  <c r="A60" i="21"/>
  <c r="A108" i="21"/>
  <c r="A124" i="21"/>
  <c r="A146" i="21"/>
  <c r="A162" i="21"/>
  <c r="A194" i="21"/>
  <c r="A210" i="21"/>
  <c r="A226" i="21"/>
  <c r="AD6" i="21"/>
  <c r="A61" i="21"/>
  <c r="A125" i="21"/>
  <c r="A163" i="21"/>
  <c r="A211" i="21"/>
  <c r="A227" i="21"/>
  <c r="A48" i="21"/>
  <c r="A111" i="21"/>
  <c r="AG6" i="21"/>
  <c r="A49" i="21"/>
  <c r="A112" i="21"/>
  <c r="A198" i="21"/>
  <c r="A230" i="21"/>
  <c r="A50" i="21"/>
  <c r="A113" i="21"/>
  <c r="A199" i="21"/>
  <c r="A231" i="21"/>
  <c r="A51" i="21"/>
  <c r="A66" i="21"/>
  <c r="A168" i="21"/>
  <c r="A184" i="21"/>
  <c r="A200" i="21"/>
  <c r="A216" i="21"/>
  <c r="A232" i="21"/>
  <c r="A171" i="20"/>
  <c r="AD18" i="20"/>
  <c r="A39" i="20"/>
  <c r="A70" i="20"/>
  <c r="A86" i="20"/>
  <c r="A102" i="20"/>
  <c r="A118" i="20"/>
  <c r="A156" i="20"/>
  <c r="A172" i="20"/>
  <c r="A204" i="20"/>
  <c r="A40" i="20"/>
  <c r="A71" i="20"/>
  <c r="A87" i="20"/>
  <c r="A103" i="20"/>
  <c r="A157" i="20"/>
  <c r="A173" i="20"/>
  <c r="A189" i="20"/>
  <c r="A205" i="20"/>
  <c r="A221" i="20"/>
  <c r="A41" i="20"/>
  <c r="A72" i="20"/>
  <c r="A104" i="20"/>
  <c r="A174" i="20"/>
  <c r="A42" i="20"/>
  <c r="A57" i="20"/>
  <c r="A73" i="20"/>
  <c r="A89" i="20"/>
  <c r="A105" i="20"/>
  <c r="A121" i="20"/>
  <c r="A159" i="20"/>
  <c r="A175" i="20"/>
  <c r="A191" i="20"/>
  <c r="A207" i="20"/>
  <c r="A223" i="20"/>
  <c r="A43" i="20"/>
  <c r="A58" i="20"/>
  <c r="A90" i="20"/>
  <c r="A106" i="20"/>
  <c r="A122" i="20"/>
  <c r="A144" i="20"/>
  <c r="A160" i="20"/>
  <c r="A176" i="20"/>
  <c r="A192" i="20"/>
  <c r="A208" i="20"/>
  <c r="A44" i="20"/>
  <c r="A59" i="20"/>
  <c r="A75" i="20"/>
  <c r="A107" i="20"/>
  <c r="A123" i="20"/>
  <c r="A145" i="20"/>
  <c r="A177" i="20"/>
  <c r="A193" i="20"/>
  <c r="A209" i="20"/>
  <c r="A45" i="20"/>
  <c r="A60" i="20"/>
  <c r="A76" i="20"/>
  <c r="A108" i="20"/>
  <c r="A124" i="20"/>
  <c r="A146" i="20"/>
  <c r="A162" i="20"/>
  <c r="A194" i="20"/>
  <c r="A210" i="20"/>
  <c r="A226" i="20"/>
  <c r="AD6" i="20"/>
  <c r="A61" i="20"/>
  <c r="A125" i="20"/>
  <c r="A147" i="20"/>
  <c r="A163" i="20"/>
  <c r="A195" i="20"/>
  <c r="A211" i="20"/>
  <c r="A227" i="20"/>
  <c r="A62" i="20"/>
  <c r="A126" i="20"/>
  <c r="A164" i="20"/>
  <c r="A180" i="20"/>
  <c r="A212" i="20"/>
  <c r="A228" i="20"/>
  <c r="A63" i="20"/>
  <c r="A127" i="20"/>
  <c r="A213" i="20"/>
  <c r="A229" i="20"/>
  <c r="A231" i="20"/>
  <c r="A66" i="20"/>
  <c r="A168" i="20"/>
  <c r="A184" i="20"/>
  <c r="A200" i="20"/>
  <c r="A216" i="20"/>
  <c r="A232" i="20"/>
  <c r="AF6" i="19"/>
  <c r="AG6" i="19"/>
  <c r="A69" i="19"/>
  <c r="A85" i="19"/>
  <c r="A155" i="19"/>
  <c r="A171" i="19"/>
  <c r="A187" i="19"/>
  <c r="A203" i="19"/>
  <c r="A219" i="19"/>
  <c r="A54" i="19"/>
  <c r="A70" i="19"/>
  <c r="A172" i="19"/>
  <c r="A204" i="19"/>
  <c r="A55" i="19"/>
  <c r="A71" i="19"/>
  <c r="A173" i="19"/>
  <c r="A189" i="19"/>
  <c r="A205" i="19"/>
  <c r="A221" i="19"/>
  <c r="A72" i="19"/>
  <c r="A174" i="19"/>
  <c r="A222" i="19"/>
  <c r="A42" i="19"/>
  <c r="A57" i="19"/>
  <c r="A73" i="19"/>
  <c r="A89" i="19"/>
  <c r="A105" i="19"/>
  <c r="A121" i="19"/>
  <c r="A159" i="19"/>
  <c r="A175" i="19"/>
  <c r="A191" i="19"/>
  <c r="A207" i="19"/>
  <c r="A223" i="19"/>
  <c r="A43" i="19"/>
  <c r="A58" i="19"/>
  <c r="A90" i="19"/>
  <c r="A106" i="19"/>
  <c r="A122" i="19"/>
  <c r="A144" i="19"/>
  <c r="A160" i="19"/>
  <c r="A176" i="19"/>
  <c r="A192" i="19"/>
  <c r="A208" i="19"/>
  <c r="A44" i="19"/>
  <c r="A59" i="19"/>
  <c r="A107" i="19"/>
  <c r="A123" i="19"/>
  <c r="A145" i="19"/>
  <c r="A177" i="19"/>
  <c r="A193" i="19"/>
  <c r="A209" i="19"/>
  <c r="A60" i="19"/>
  <c r="A108" i="19"/>
  <c r="A124" i="19"/>
  <c r="A146" i="19"/>
  <c r="A162" i="19"/>
  <c r="A194" i="19"/>
  <c r="A210" i="19"/>
  <c r="A226" i="19"/>
  <c r="A61" i="19"/>
  <c r="A125" i="19"/>
  <c r="A163" i="19"/>
  <c r="A195" i="19"/>
  <c r="A211" i="19"/>
  <c r="A227" i="19"/>
  <c r="A62" i="19"/>
  <c r="A126" i="19"/>
  <c r="A212" i="19"/>
  <c r="A228" i="19"/>
  <c r="AD18" i="19"/>
  <c r="AE6" i="19"/>
  <c r="AE18" i="19"/>
  <c r="A49" i="19"/>
  <c r="A112" i="19"/>
  <c r="A198" i="19"/>
  <c r="A230" i="19"/>
  <c r="A199" i="19"/>
  <c r="A231" i="19"/>
  <c r="A51" i="19"/>
  <c r="A66" i="19"/>
  <c r="A168" i="19"/>
  <c r="A184" i="19"/>
  <c r="A200" i="19"/>
  <c r="A216" i="19"/>
  <c r="A232" i="19"/>
  <c r="AF6" i="18"/>
  <c r="AH6" i="18"/>
  <c r="AI6" i="18"/>
  <c r="A69" i="18"/>
  <c r="A85" i="18"/>
  <c r="A117" i="18"/>
  <c r="A171" i="18"/>
  <c r="A203" i="18"/>
  <c r="A219" i="18"/>
  <c r="A54" i="18"/>
  <c r="A70" i="18"/>
  <c r="A86" i="18"/>
  <c r="A118" i="18"/>
  <c r="A172" i="18"/>
  <c r="A204" i="18"/>
  <c r="A55" i="18"/>
  <c r="A71" i="18"/>
  <c r="A87" i="18"/>
  <c r="A173" i="18"/>
  <c r="A189" i="18"/>
  <c r="A205" i="18"/>
  <c r="A221" i="18"/>
  <c r="A88" i="18"/>
  <c r="A174" i="18"/>
  <c r="A222" i="18"/>
  <c r="A57" i="18"/>
  <c r="A73" i="18"/>
  <c r="A89" i="18"/>
  <c r="A121" i="18"/>
  <c r="A175" i="18"/>
  <c r="A191" i="18"/>
  <c r="A207" i="18"/>
  <c r="A223" i="18"/>
  <c r="A43" i="18"/>
  <c r="A58" i="18"/>
  <c r="A90" i="18"/>
  <c r="A106" i="18"/>
  <c r="A122" i="18"/>
  <c r="A144" i="18"/>
  <c r="A176" i="18"/>
  <c r="A192" i="18"/>
  <c r="A208" i="18"/>
  <c r="A44" i="18"/>
  <c r="A59" i="18"/>
  <c r="A75" i="18"/>
  <c r="A107" i="18"/>
  <c r="A123" i="18"/>
  <c r="A145" i="18"/>
  <c r="A177" i="18"/>
  <c r="A193" i="18"/>
  <c r="A209" i="18"/>
  <c r="A45" i="18"/>
  <c r="A60" i="18"/>
  <c r="A76" i="18"/>
  <c r="A108" i="18"/>
  <c r="A124" i="18"/>
  <c r="A146" i="18"/>
  <c r="A162" i="18"/>
  <c r="A194" i="18"/>
  <c r="A210" i="18"/>
  <c r="A226" i="18"/>
  <c r="A61" i="18"/>
  <c r="A77" i="18"/>
  <c r="A125" i="18"/>
  <c r="A163" i="18"/>
  <c r="A211" i="18"/>
  <c r="A227" i="18"/>
  <c r="AD18" i="18"/>
  <c r="AE18" i="18"/>
  <c r="A198" i="18"/>
  <c r="A50" i="18"/>
  <c r="A113" i="18"/>
  <c r="A199" i="18"/>
  <c r="AG6" i="18"/>
  <c r="A168" i="18"/>
  <c r="A184" i="18"/>
  <c r="A200" i="18"/>
  <c r="A216" i="18"/>
  <c r="A232" i="18"/>
  <c r="AK18" i="15"/>
  <c r="AL18" i="15"/>
  <c r="AF6" i="16"/>
  <c r="A69" i="17"/>
  <c r="A171" i="17"/>
  <c r="A203" i="17"/>
  <c r="A219" i="17"/>
  <c r="A54" i="17"/>
  <c r="A172" i="17"/>
  <c r="A204" i="17"/>
  <c r="A40" i="17"/>
  <c r="A55" i="17"/>
  <c r="A71" i="17"/>
  <c r="A103" i="17"/>
  <c r="A173" i="17"/>
  <c r="A189" i="17"/>
  <c r="A205" i="17"/>
  <c r="A221" i="17"/>
  <c r="A41" i="17"/>
  <c r="A72" i="17"/>
  <c r="A104" i="17"/>
  <c r="A174" i="17"/>
  <c r="A190" i="17"/>
  <c r="A222" i="17"/>
  <c r="A42" i="17"/>
  <c r="A57" i="17"/>
  <c r="A73" i="17"/>
  <c r="A105" i="17"/>
  <c r="A121" i="17"/>
  <c r="A175" i="17"/>
  <c r="A191" i="17"/>
  <c r="A207" i="17"/>
  <c r="A223" i="17"/>
  <c r="A43" i="17"/>
  <c r="A58" i="17"/>
  <c r="A106" i="17"/>
  <c r="A122" i="17"/>
  <c r="A144" i="17"/>
  <c r="A176" i="17"/>
  <c r="A192" i="17"/>
  <c r="A208" i="17"/>
  <c r="A44" i="17"/>
  <c r="A59" i="17"/>
  <c r="A75" i="17"/>
  <c r="A107" i="17"/>
  <c r="A123" i="17"/>
  <c r="A145" i="17"/>
  <c r="A177" i="17"/>
  <c r="A193" i="17"/>
  <c r="A209" i="17"/>
  <c r="A45" i="17"/>
  <c r="A60" i="17"/>
  <c r="A76" i="17"/>
  <c r="A108" i="17"/>
  <c r="A124" i="17"/>
  <c r="A146" i="17"/>
  <c r="A162" i="17"/>
  <c r="A194" i="17"/>
  <c r="A210" i="17"/>
  <c r="A226" i="17"/>
  <c r="A77" i="17"/>
  <c r="A93" i="17"/>
  <c r="A147" i="17"/>
  <c r="A163" i="17"/>
  <c r="A227" i="17"/>
  <c r="AD6" i="17"/>
  <c r="AD18" i="17"/>
  <c r="A48" i="17"/>
  <c r="A111" i="17"/>
  <c r="AE18" i="17"/>
  <c r="A49" i="17"/>
  <c r="A112" i="17"/>
  <c r="A198" i="17"/>
  <c r="AF18" i="17"/>
  <c r="A50" i="17"/>
  <c r="A113" i="17"/>
  <c r="A199" i="17"/>
  <c r="AG6" i="17"/>
  <c r="AG18" i="17"/>
  <c r="A51" i="17"/>
  <c r="A66" i="17"/>
  <c r="A98" i="17"/>
  <c r="A168" i="17"/>
  <c r="A184" i="17"/>
  <c r="A200" i="17"/>
  <c r="A216" i="17"/>
  <c r="A232" i="17"/>
  <c r="A170" i="16"/>
  <c r="A40" i="16"/>
  <c r="A70" i="16"/>
  <c r="A102" i="16"/>
  <c r="A172" i="16"/>
  <c r="A188" i="16"/>
  <c r="A220" i="16"/>
  <c r="A41" i="16"/>
  <c r="A173" i="16"/>
  <c r="A189" i="16"/>
  <c r="A221" i="16"/>
  <c r="A42" i="16"/>
  <c r="A57" i="16"/>
  <c r="A72" i="16"/>
  <c r="A104" i="16"/>
  <c r="A120" i="16"/>
  <c r="A158" i="16"/>
  <c r="A174" i="16"/>
  <c r="A190" i="16"/>
  <c r="A206" i="16"/>
  <c r="A222" i="16"/>
  <c r="A43" i="16"/>
  <c r="A58" i="16"/>
  <c r="A105" i="16"/>
  <c r="A121" i="16"/>
  <c r="A143" i="16"/>
  <c r="A159" i="16"/>
  <c r="A175" i="16"/>
  <c r="A191" i="16"/>
  <c r="A207" i="16"/>
  <c r="A44" i="16"/>
  <c r="A59" i="16"/>
  <c r="A106" i="16"/>
  <c r="A122" i="16"/>
  <c r="A176" i="16"/>
  <c r="A192" i="16"/>
  <c r="A208" i="16"/>
  <c r="A171" i="16"/>
  <c r="A45" i="16"/>
  <c r="A60" i="16"/>
  <c r="A75" i="16"/>
  <c r="A107" i="16"/>
  <c r="A123" i="16"/>
  <c r="A145" i="16"/>
  <c r="A161" i="16"/>
  <c r="A193" i="16"/>
  <c r="A209" i="16"/>
  <c r="A225" i="16"/>
  <c r="A61" i="16"/>
  <c r="A76" i="16"/>
  <c r="A124" i="16"/>
  <c r="A146" i="16"/>
  <c r="A162" i="16"/>
  <c r="A194" i="16"/>
  <c r="A210" i="16"/>
  <c r="A226" i="16"/>
  <c r="A62" i="16"/>
  <c r="A77" i="16"/>
  <c r="A125" i="16"/>
  <c r="A163" i="16"/>
  <c r="A179" i="16"/>
  <c r="A211" i="16"/>
  <c r="A227" i="16"/>
  <c r="AD6" i="16"/>
  <c r="AD18" i="16"/>
  <c r="A164" i="16"/>
  <c r="A228" i="16"/>
  <c r="AE6" i="16"/>
  <c r="AE18" i="16"/>
  <c r="A230" i="16"/>
  <c r="AG6" i="16"/>
  <c r="AG18" i="16"/>
  <c r="A66" i="16"/>
  <c r="A167" i="16"/>
  <c r="A183" i="16"/>
  <c r="A199" i="16"/>
  <c r="A215" i="16"/>
  <c r="A231" i="16"/>
  <c r="AH6" i="16"/>
  <c r="AJ6" i="15"/>
  <c r="AJ18" i="15"/>
  <c r="A69" i="15"/>
  <c r="A85" i="15"/>
  <c r="A155" i="15"/>
  <c r="A171" i="15"/>
  <c r="A219" i="15"/>
  <c r="A173" i="15"/>
  <c r="A189" i="15"/>
  <c r="A221" i="15"/>
  <c r="AM6" i="15"/>
  <c r="AM18" i="15"/>
  <c r="A72" i="15"/>
  <c r="A88" i="15"/>
  <c r="A158" i="15"/>
  <c r="A174" i="15"/>
  <c r="A190" i="15"/>
  <c r="A222" i="15"/>
  <c r="A42" i="15"/>
  <c r="A57" i="15"/>
  <c r="A73" i="15"/>
  <c r="A89" i="15"/>
  <c r="A105" i="15"/>
  <c r="A121" i="15"/>
  <c r="A159" i="15"/>
  <c r="A175" i="15"/>
  <c r="A191" i="15"/>
  <c r="A207" i="15"/>
  <c r="A223" i="15"/>
  <c r="A43" i="15"/>
  <c r="A58" i="15"/>
  <c r="A90" i="15"/>
  <c r="A106" i="15"/>
  <c r="A122" i="15"/>
  <c r="A144" i="15"/>
  <c r="A160" i="15"/>
  <c r="A176" i="15"/>
  <c r="A192" i="15"/>
  <c r="A208" i="15"/>
  <c r="A44" i="15"/>
  <c r="A59" i="15"/>
  <c r="A75" i="15"/>
  <c r="A107" i="15"/>
  <c r="A123" i="15"/>
  <c r="A145" i="15"/>
  <c r="A177" i="15"/>
  <c r="A193" i="15"/>
  <c r="A209" i="15"/>
  <c r="A45" i="15"/>
  <c r="A60" i="15"/>
  <c r="A76" i="15"/>
  <c r="A108" i="15"/>
  <c r="A124" i="15"/>
  <c r="A146" i="15"/>
  <c r="AI24" i="15" s="1"/>
  <c r="A162" i="15"/>
  <c r="A194" i="15"/>
  <c r="A210" i="15"/>
  <c r="A226" i="15"/>
  <c r="A61" i="15"/>
  <c r="A77" i="15"/>
  <c r="A93" i="15"/>
  <c r="A125" i="15"/>
  <c r="A147" i="15"/>
  <c r="A163" i="15"/>
  <c r="A195" i="15"/>
  <c r="A211" i="15"/>
  <c r="A227" i="15"/>
  <c r="A62" i="15"/>
  <c r="A78" i="15"/>
  <c r="A126" i="15"/>
  <c r="A148" i="15"/>
  <c r="A164" i="15"/>
  <c r="A180" i="15"/>
  <c r="A212" i="15"/>
  <c r="A228" i="15"/>
  <c r="AE10" i="15"/>
  <c r="AD6" i="15"/>
  <c r="AD18" i="15"/>
  <c r="A213" i="15"/>
  <c r="A229" i="15"/>
  <c r="AE6" i="15"/>
  <c r="AE18" i="15"/>
  <c r="A230" i="15"/>
  <c r="A231" i="15"/>
  <c r="A66" i="15"/>
  <c r="A216" i="15"/>
  <c r="A232" i="15"/>
  <c r="A42" i="14"/>
  <c r="A87" i="14"/>
  <c r="A119" i="14"/>
  <c r="A159" i="14"/>
  <c r="A117" i="14"/>
  <c r="A43" i="14"/>
  <c r="A44" i="14"/>
  <c r="A91" i="14"/>
  <c r="A40" i="14"/>
  <c r="AM7" i="14" s="1"/>
  <c r="A50" i="14"/>
  <c r="A187" i="14"/>
  <c r="A53" i="14"/>
  <c r="A95" i="14"/>
  <c r="A54" i="14"/>
  <c r="A96" i="14"/>
  <c r="A55" i="14"/>
  <c r="A100" i="14"/>
  <c r="A218" i="14"/>
  <c r="A155" i="14"/>
  <c r="A84" i="14"/>
  <c r="A156" i="14"/>
  <c r="A41" i="14"/>
  <c r="AN10" i="14" s="1"/>
  <c r="A68" i="14"/>
  <c r="A118" i="14"/>
  <c r="A69" i="14"/>
  <c r="A70" i="14"/>
  <c r="A202" i="14"/>
  <c r="A71" i="14"/>
  <c r="A127" i="14"/>
  <c r="A203" i="14"/>
  <c r="A45" i="14"/>
  <c r="A72" i="14"/>
  <c r="A97" i="14"/>
  <c r="A160" i="14"/>
  <c r="A204" i="14"/>
  <c r="A46" i="14"/>
  <c r="A73" i="14"/>
  <c r="A205" i="14"/>
  <c r="A164" i="14"/>
  <c r="A48" i="14"/>
  <c r="A102" i="14"/>
  <c r="A165" i="14"/>
  <c r="A49" i="14"/>
  <c r="A180" i="14"/>
  <c r="A181" i="14"/>
  <c r="A182" i="14"/>
  <c r="A228" i="14"/>
  <c r="A183" i="14"/>
  <c r="A229" i="14"/>
  <c r="A154" i="14"/>
  <c r="A186" i="14"/>
  <c r="AE18" i="14"/>
  <c r="AF18" i="14"/>
  <c r="AH6" i="14"/>
  <c r="AJ6" i="14"/>
  <c r="AJ18" i="14"/>
  <c r="AH18" i="14"/>
  <c r="AI6" i="14"/>
  <c r="AI18" i="14"/>
  <c r="AM18" i="14"/>
  <c r="AM6" i="14"/>
  <c r="A213" i="14"/>
  <c r="A214" i="14"/>
  <c r="A211" i="14"/>
  <c r="A210" i="14"/>
  <c r="A209" i="14"/>
  <c r="A208" i="14"/>
  <c r="A212" i="14"/>
  <c r="A64" i="14"/>
  <c r="A61" i="14"/>
  <c r="A60" i="14"/>
  <c r="A59" i="14"/>
  <c r="A63" i="14"/>
  <c r="A58" i="14"/>
  <c r="A57" i="14"/>
  <c r="A62" i="14"/>
  <c r="A112" i="14"/>
  <c r="A114" i="14"/>
  <c r="A113" i="14"/>
  <c r="A195" i="14"/>
  <c r="A194" i="14"/>
  <c r="A193" i="14"/>
  <c r="A189" i="14"/>
  <c r="A178" i="14"/>
  <c r="A177" i="14"/>
  <c r="A190" i="14"/>
  <c r="A150" i="14"/>
  <c r="A151" i="14"/>
  <c r="A147" i="14"/>
  <c r="A146" i="14"/>
  <c r="A145" i="14"/>
  <c r="A221" i="14"/>
  <c r="A192" i="14"/>
  <c r="A148" i="14"/>
  <c r="A173" i="14"/>
  <c r="A223" i="14"/>
  <c r="A82" i="14"/>
  <c r="A81" i="14"/>
  <c r="A80" i="14"/>
  <c r="A77" i="14"/>
  <c r="A76" i="14"/>
  <c r="A75" i="14"/>
  <c r="A121" i="14"/>
  <c r="A175" i="14"/>
  <c r="A111" i="14"/>
  <c r="A191" i="14"/>
  <c r="A172" i="14"/>
  <c r="A78" i="14"/>
  <c r="A176" i="14"/>
  <c r="A171" i="14"/>
  <c r="A144" i="14"/>
  <c r="AN26" i="14" s="1"/>
  <c r="A222" i="14"/>
  <c r="A196" i="14"/>
  <c r="AD6" i="14"/>
  <c r="A128" i="14"/>
  <c r="A125" i="14"/>
  <c r="A124" i="14"/>
  <c r="A123" i="14"/>
  <c r="A149" i="14"/>
  <c r="A174" i="14"/>
  <c r="AG6" i="14"/>
  <c r="A79" i="14"/>
  <c r="A109" i="14"/>
  <c r="A108" i="14"/>
  <c r="A107" i="14"/>
  <c r="A126" i="14"/>
  <c r="AK18" i="14"/>
  <c r="A162" i="14"/>
  <c r="A226" i="14"/>
  <c r="AL18" i="14"/>
  <c r="A93" i="14"/>
  <c r="A163" i="14"/>
  <c r="A227" i="14"/>
  <c r="A199" i="14"/>
  <c r="A231" i="14"/>
  <c r="A51" i="14"/>
  <c r="A66" i="14"/>
  <c r="A98" i="14"/>
  <c r="A168" i="14"/>
  <c r="A184" i="14"/>
  <c r="A200" i="14"/>
  <c r="A216" i="14"/>
  <c r="A232" i="14"/>
  <c r="A166" i="14"/>
  <c r="A198" i="14"/>
  <c r="A230" i="14"/>
  <c r="A167" i="14"/>
  <c r="AF23" i="21" l="1"/>
  <c r="AK26" i="21"/>
  <c r="AD21" i="20"/>
  <c r="AF7" i="19"/>
  <c r="AH12" i="19"/>
  <c r="AF7" i="17"/>
  <c r="AD20" i="17"/>
  <c r="AH21" i="18"/>
  <c r="AE24" i="18"/>
  <c r="AG9" i="18"/>
  <c r="AL21" i="15"/>
  <c r="AG9" i="15"/>
  <c r="AN7" i="14"/>
  <c r="AN25" i="14"/>
  <c r="AM12" i="14"/>
  <c r="AN9" i="14"/>
  <c r="AN23" i="14"/>
  <c r="AN11" i="14"/>
  <c r="AN8" i="14"/>
  <c r="AN13" i="14"/>
  <c r="AN14" i="14"/>
  <c r="AN20" i="14"/>
  <c r="AM11" i="14"/>
  <c r="AN12" i="14"/>
  <c r="AN22" i="14"/>
  <c r="AM9" i="14"/>
  <c r="AM10" i="14"/>
  <c r="AN19" i="14"/>
  <c r="AN24" i="14"/>
  <c r="AN21" i="14"/>
  <c r="AM8" i="14"/>
  <c r="AM13" i="14"/>
  <c r="AM14" i="14"/>
  <c r="AD22" i="16"/>
  <c r="AD8" i="14"/>
  <c r="AI20" i="16"/>
  <c r="AI10" i="16"/>
  <c r="AI23" i="16"/>
  <c r="AH24" i="16"/>
  <c r="AI8" i="16"/>
  <c r="AI21" i="16"/>
  <c r="AI25" i="16"/>
  <c r="AI22" i="16"/>
  <c r="AI14" i="16"/>
  <c r="AI19" i="16"/>
  <c r="AI13" i="16"/>
  <c r="AI26" i="16"/>
  <c r="AI12" i="16"/>
  <c r="AI11" i="16"/>
  <c r="AE11" i="16"/>
  <c r="AI24" i="16"/>
  <c r="AI9" i="16"/>
  <c r="AI7" i="16"/>
  <c r="AF8" i="21"/>
  <c r="AJ10" i="21"/>
  <c r="AG19" i="21"/>
  <c r="AH23" i="21"/>
  <c r="AI22" i="21"/>
  <c r="AE23" i="21"/>
  <c r="AD14" i="20"/>
  <c r="AD11" i="20"/>
  <c r="AD24" i="20"/>
  <c r="AE19" i="19"/>
  <c r="AF11" i="19"/>
  <c r="AG9" i="17"/>
  <c r="AF24" i="18"/>
  <c r="AG24" i="18"/>
  <c r="AF9" i="18"/>
  <c r="AE23" i="15"/>
  <c r="AG20" i="15"/>
  <c r="AE12" i="15"/>
  <c r="AK12" i="15"/>
  <c r="AM13" i="15"/>
  <c r="AJ10" i="15"/>
  <c r="AE9" i="15"/>
  <c r="AK13" i="15"/>
  <c r="AF12" i="15"/>
  <c r="AE14" i="16"/>
  <c r="AF11" i="16"/>
  <c r="AE8" i="16"/>
  <c r="AE9" i="16"/>
  <c r="AH12" i="16"/>
  <c r="AG21" i="16"/>
  <c r="AF12" i="16"/>
  <c r="AD8" i="16"/>
  <c r="AH9" i="16"/>
  <c r="AG12" i="16"/>
  <c r="AK8" i="14"/>
  <c r="AE9" i="14"/>
  <c r="AL7" i="14"/>
  <c r="AF9" i="14"/>
  <c r="AJ9" i="14"/>
  <c r="AK13" i="14"/>
  <c r="AI9" i="14"/>
  <c r="AG20" i="21"/>
  <c r="AE21" i="21"/>
  <c r="AJ19" i="21"/>
  <c r="AE20" i="21"/>
  <c r="AK24" i="21"/>
  <c r="AF7" i="21"/>
  <c r="AI9" i="21"/>
  <c r="AI19" i="21"/>
  <c r="AJ14" i="21"/>
  <c r="AH26" i="21"/>
  <c r="AJ24" i="21"/>
  <c r="AG23" i="21"/>
  <c r="AK8" i="21"/>
  <c r="AG14" i="21"/>
  <c r="AF20" i="21"/>
  <c r="AK21" i="21"/>
  <c r="AI14" i="21"/>
  <c r="AH9" i="21"/>
  <c r="AD25" i="21"/>
  <c r="AI24" i="21"/>
  <c r="AJ21" i="21"/>
  <c r="AI23" i="21"/>
  <c r="AJ11" i="21"/>
  <c r="AK11" i="21"/>
  <c r="AJ22" i="21"/>
  <c r="AJ7" i="21"/>
  <c r="AJ23" i="21"/>
  <c r="AK23" i="21"/>
  <c r="AK19" i="21"/>
  <c r="AI21" i="21"/>
  <c r="AK22" i="21"/>
  <c r="AK12" i="21"/>
  <c r="AK7" i="21"/>
  <c r="AI8" i="21"/>
  <c r="AJ8" i="21"/>
  <c r="AI11" i="21"/>
  <c r="AJ26" i="21"/>
  <c r="AI12" i="21"/>
  <c r="AI7" i="21"/>
  <c r="AI13" i="21"/>
  <c r="AJ13" i="21"/>
  <c r="AK13" i="21"/>
  <c r="AI25" i="21"/>
  <c r="AJ20" i="21"/>
  <c r="AK20" i="21"/>
  <c r="AK10" i="21"/>
  <c r="AJ12" i="21"/>
  <c r="AJ9" i="21"/>
  <c r="AJ25" i="21"/>
  <c r="AK25" i="21"/>
  <c r="AI26" i="21"/>
  <c r="AI20" i="21"/>
  <c r="AK14" i="21"/>
  <c r="AK9" i="21"/>
  <c r="AI10" i="21"/>
  <c r="AD23" i="20"/>
  <c r="AD20" i="20"/>
  <c r="AD26" i="20"/>
  <c r="AD22" i="20"/>
  <c r="AD21" i="19"/>
  <c r="AF24" i="19"/>
  <c r="AG26" i="19"/>
  <c r="AF26" i="19"/>
  <c r="AG24" i="19"/>
  <c r="AH24" i="19"/>
  <c r="AH7" i="19"/>
  <c r="AE7" i="19"/>
  <c r="AD20" i="19"/>
  <c r="AF10" i="19"/>
  <c r="AH20" i="19"/>
  <c r="AG11" i="19"/>
  <c r="AG19" i="19"/>
  <c r="AG7" i="19"/>
  <c r="AH8" i="19"/>
  <c r="AH25" i="19"/>
  <c r="AG20" i="19"/>
  <c r="AH21" i="19"/>
  <c r="AG12" i="19"/>
  <c r="AD14" i="19"/>
  <c r="AF20" i="19"/>
  <c r="AE11" i="19"/>
  <c r="AE14" i="19"/>
  <c r="AG8" i="19"/>
  <c r="AG22" i="19"/>
  <c r="AH13" i="19"/>
  <c r="AH22" i="19"/>
  <c r="AD23" i="19"/>
  <c r="AG25" i="19"/>
  <c r="AG9" i="19"/>
  <c r="AH11" i="19"/>
  <c r="AH26" i="19"/>
  <c r="AF22" i="19"/>
  <c r="AG23" i="19"/>
  <c r="AG13" i="19"/>
  <c r="AH9" i="19"/>
  <c r="AH19" i="19"/>
  <c r="AH23" i="19"/>
  <c r="AG21" i="19"/>
  <c r="AH14" i="19"/>
  <c r="AG10" i="19"/>
  <c r="AG14" i="19"/>
  <c r="AH10" i="19"/>
  <c r="AH12" i="18"/>
  <c r="AE23" i="18"/>
  <c r="AI12" i="18"/>
  <c r="AF8" i="18"/>
  <c r="AD20" i="18"/>
  <c r="AH13" i="18"/>
  <c r="AD25" i="18"/>
  <c r="AE20" i="18"/>
  <c r="AE14" i="18"/>
  <c r="AI21" i="18"/>
  <c r="AE8" i="15"/>
  <c r="AH9" i="15"/>
  <c r="AG21" i="15"/>
  <c r="AJ13" i="15"/>
  <c r="AD12" i="15"/>
  <c r="AJ7" i="15"/>
  <c r="AK21" i="15"/>
  <c r="AD14" i="15"/>
  <c r="AH12" i="15"/>
  <c r="AD10" i="15"/>
  <c r="AK8" i="15"/>
  <c r="AJ12" i="15"/>
  <c r="AH14" i="15"/>
  <c r="AD20" i="15"/>
  <c r="AK9" i="15"/>
  <c r="AI9" i="15"/>
  <c r="AF8" i="15"/>
  <c r="AD8" i="15"/>
  <c r="AH7" i="15"/>
  <c r="AD23" i="15"/>
  <c r="AF11" i="15"/>
  <c r="AE20" i="15"/>
  <c r="AI22" i="15"/>
  <c r="AH10" i="15"/>
  <c r="AL9" i="15"/>
  <c r="AG12" i="15"/>
  <c r="AK25" i="15"/>
  <c r="AD24" i="15"/>
  <c r="AM14" i="15"/>
  <c r="AI7" i="15"/>
  <c r="AJ21" i="15"/>
  <c r="AG8" i="15"/>
  <c r="AJ9" i="15"/>
  <c r="AM10" i="15"/>
  <c r="AL22" i="15"/>
  <c r="AI13" i="15"/>
  <c r="AH13" i="15"/>
  <c r="AF20" i="16"/>
  <c r="AD14" i="16"/>
  <c r="AF10" i="16"/>
  <c r="AD23" i="16"/>
  <c r="AD11" i="16"/>
  <c r="AG13" i="16"/>
  <c r="AE12" i="16"/>
  <c r="AH13" i="16"/>
  <c r="AF21" i="16"/>
  <c r="AD9" i="14"/>
  <c r="AI7" i="14"/>
  <c r="AK11" i="14"/>
  <c r="AL8" i="14"/>
  <c r="AF11" i="21"/>
  <c r="AE14" i="21"/>
  <c r="AF25" i="21"/>
  <c r="AD11" i="21"/>
  <c r="AG26" i="21"/>
  <c r="AF26" i="21"/>
  <c r="AG12" i="21"/>
  <c r="AE22" i="21"/>
  <c r="AE26" i="21"/>
  <c r="AF9" i="21"/>
  <c r="AD19" i="21"/>
  <c r="AD20" i="21"/>
  <c r="AD23" i="21"/>
  <c r="AG25" i="21"/>
  <c r="AD12" i="21"/>
  <c r="AG13" i="21"/>
  <c r="AH19" i="21"/>
  <c r="AF22" i="21"/>
  <c r="AH8" i="21"/>
  <c r="AH14" i="21"/>
  <c r="AG24" i="21"/>
  <c r="AE24" i="21"/>
  <c r="AF10" i="21"/>
  <c r="AE13" i="21"/>
  <c r="AD13" i="21"/>
  <c r="AE19" i="21"/>
  <c r="AF21" i="21"/>
  <c r="AH10" i="21"/>
  <c r="AE7" i="21"/>
  <c r="AF13" i="21"/>
  <c r="AD10" i="21"/>
  <c r="AH12" i="21"/>
  <c r="AG8" i="21"/>
  <c r="AF14" i="21"/>
  <c r="AG7" i="21"/>
  <c r="AE10" i="21"/>
  <c r="AG9" i="21"/>
  <c r="AE12" i="21"/>
  <c r="AH21" i="21"/>
  <c r="AE11" i="21"/>
  <c r="AD24" i="21"/>
  <c r="AH11" i="21"/>
  <c r="AD7" i="21"/>
  <c r="AD9" i="21"/>
  <c r="AG11" i="21"/>
  <c r="AD8" i="21"/>
  <c r="AH20" i="21"/>
  <c r="AE8" i="21"/>
  <c r="AH13" i="21"/>
  <c r="AH25" i="21"/>
  <c r="AG10" i="21"/>
  <c r="AD22" i="21"/>
  <c r="AE25" i="21"/>
  <c r="AG22" i="21"/>
  <c r="AD21" i="21"/>
  <c r="AF19" i="21"/>
  <c r="AD14" i="21"/>
  <c r="AH24" i="21"/>
  <c r="AD26" i="21"/>
  <c r="AF12" i="21"/>
  <c r="AH7" i="21"/>
  <c r="AG21" i="21"/>
  <c r="AF24" i="21"/>
  <c r="AH22" i="21"/>
  <c r="AE9" i="21"/>
  <c r="AD8" i="20"/>
  <c r="AD9" i="20"/>
  <c r="AD19" i="20"/>
  <c r="AD12" i="20"/>
  <c r="AD13" i="20"/>
  <c r="AD10" i="20"/>
  <c r="AD7" i="20"/>
  <c r="AD25" i="20"/>
  <c r="AE12" i="19"/>
  <c r="AF23" i="19"/>
  <c r="AF13" i="19"/>
  <c r="AE8" i="19"/>
  <c r="AF19" i="19"/>
  <c r="AF9" i="19"/>
  <c r="AD25" i="19"/>
  <c r="AD19" i="19"/>
  <c r="AD11" i="19"/>
  <c r="AD13" i="19"/>
  <c r="AF8" i="19"/>
  <c r="AD12" i="19"/>
  <c r="AD7" i="19"/>
  <c r="AD9" i="19"/>
  <c r="AD8" i="19"/>
  <c r="AE25" i="19"/>
  <c r="AE21" i="19"/>
  <c r="AE23" i="19"/>
  <c r="AE13" i="19"/>
  <c r="AD24" i="19"/>
  <c r="AE9" i="19"/>
  <c r="AE26" i="19"/>
  <c r="AD26" i="19"/>
  <c r="AE22" i="19"/>
  <c r="AD22" i="19"/>
  <c r="AF14" i="19"/>
  <c r="AE10" i="19"/>
  <c r="AD10" i="19"/>
  <c r="AF25" i="19"/>
  <c r="AF12" i="19"/>
  <c r="AE20" i="19"/>
  <c r="AF21" i="19"/>
  <c r="AE24" i="19"/>
  <c r="AI9" i="18"/>
  <c r="AF22" i="18"/>
  <c r="AE7" i="18"/>
  <c r="AD7" i="18"/>
  <c r="AI24" i="18"/>
  <c r="AD8" i="18"/>
  <c r="AF12" i="18"/>
  <c r="AD24" i="18"/>
  <c r="AG22" i="18"/>
  <c r="AF26" i="18"/>
  <c r="AD23" i="18"/>
  <c r="AE12" i="18"/>
  <c r="AG13" i="18"/>
  <c r="AG19" i="18"/>
  <c r="AI26" i="18"/>
  <c r="AF11" i="18"/>
  <c r="AE21" i="18"/>
  <c r="AH19" i="18"/>
  <c r="AH7" i="18"/>
  <c r="AH20" i="18"/>
  <c r="AG23" i="18"/>
  <c r="AH10" i="18"/>
  <c r="AF13" i="18"/>
  <c r="AE13" i="18"/>
  <c r="AE22" i="18"/>
  <c r="AI7" i="18"/>
  <c r="AF20" i="18"/>
  <c r="AD11" i="18"/>
  <c r="AI13" i="18"/>
  <c r="AH26" i="18"/>
  <c r="AD14" i="18"/>
  <c r="AD12" i="18"/>
  <c r="AI22" i="18"/>
  <c r="AG10" i="18"/>
  <c r="AF10" i="18"/>
  <c r="AF19" i="18"/>
  <c r="AI23" i="18"/>
  <c r="AG26" i="18"/>
  <c r="AE8" i="18"/>
  <c r="AG12" i="18"/>
  <c r="AD21" i="18"/>
  <c r="AD22" i="18"/>
  <c r="AE11" i="18"/>
  <c r="AE9" i="18"/>
  <c r="AH8" i="18"/>
  <c r="AF14" i="18"/>
  <c r="AG11" i="18"/>
  <c r="AG7" i="18"/>
  <c r="AI14" i="18"/>
  <c r="AH23" i="18"/>
  <c r="AI25" i="18"/>
  <c r="AH24" i="18"/>
  <c r="AH9" i="18"/>
  <c r="AD13" i="18"/>
  <c r="AE19" i="18"/>
  <c r="AH25" i="18"/>
  <c r="AG25" i="18"/>
  <c r="AD19" i="18"/>
  <c r="AF23" i="18"/>
  <c r="AE10" i="18"/>
  <c r="AH14" i="18"/>
  <c r="AG14" i="18"/>
  <c r="AI20" i="18"/>
  <c r="AI10" i="18"/>
  <c r="AH22" i="18"/>
  <c r="AI11" i="18"/>
  <c r="AG20" i="18"/>
  <c r="AG8" i="18"/>
  <c r="AG21" i="18"/>
  <c r="AD9" i="18"/>
  <c r="AE25" i="18"/>
  <c r="AF7" i="18"/>
  <c r="AD10" i="18"/>
  <c r="AH11" i="18"/>
  <c r="AE26" i="18"/>
  <c r="AF21" i="18"/>
  <c r="AI19" i="18"/>
  <c r="AF25" i="18"/>
  <c r="AI8" i="18"/>
  <c r="AD26" i="18"/>
  <c r="AG12" i="17"/>
  <c r="AE21" i="17"/>
  <c r="AE10" i="17"/>
  <c r="AD10" i="17"/>
  <c r="AE23" i="17"/>
  <c r="AD23" i="17"/>
  <c r="AG23" i="17"/>
  <c r="AE25" i="17"/>
  <c r="AD7" i="17"/>
  <c r="AF20" i="17"/>
  <c r="AE20" i="17"/>
  <c r="AF13" i="17"/>
  <c r="AF22" i="17"/>
  <c r="AF11" i="17"/>
  <c r="AD12" i="17"/>
  <c r="AD14" i="17"/>
  <c r="AG10" i="17"/>
  <c r="AG19" i="17"/>
  <c r="AG11" i="17"/>
  <c r="AG8" i="17"/>
  <c r="AD8" i="17"/>
  <c r="AE9" i="17"/>
  <c r="AD21" i="17"/>
  <c r="AG26" i="17"/>
  <c r="AE11" i="17"/>
  <c r="AD11" i="17"/>
  <c r="AF24" i="17"/>
  <c r="AE24" i="17"/>
  <c r="AD25" i="17"/>
  <c r="AE14" i="17"/>
  <c r="AG25" i="17"/>
  <c r="AE13" i="17"/>
  <c r="AF14" i="17"/>
  <c r="AF8" i="17"/>
  <c r="AE8" i="17"/>
  <c r="AG21" i="17"/>
  <c r="AF21" i="17"/>
  <c r="AE7" i="17"/>
  <c r="AE22" i="17"/>
  <c r="AG24" i="17"/>
  <c r="AF10" i="17"/>
  <c r="AD22" i="17"/>
  <c r="AG20" i="17"/>
  <c r="AF19" i="17"/>
  <c r="AD19" i="17"/>
  <c r="AF23" i="17"/>
  <c r="AF12" i="17"/>
  <c r="AE12" i="17"/>
  <c r="AD9" i="17"/>
  <c r="AG7" i="17"/>
  <c r="AE19" i="17"/>
  <c r="AG14" i="17"/>
  <c r="AE26" i="17"/>
  <c r="AF25" i="17"/>
  <c r="AD26" i="17"/>
  <c r="AF9" i="17"/>
  <c r="AD24" i="17"/>
  <c r="AG13" i="17"/>
  <c r="AD13" i="17"/>
  <c r="AF26" i="17"/>
  <c r="AG22" i="17"/>
  <c r="AE23" i="16"/>
  <c r="AD9" i="16"/>
  <c r="AG7" i="16"/>
  <c r="AE10" i="16"/>
  <c r="AD24" i="16"/>
  <c r="AD7" i="16"/>
  <c r="AF7" i="16"/>
  <c r="AG24" i="16"/>
  <c r="AF9" i="16"/>
  <c r="AE21" i="16"/>
  <c r="AF25" i="16"/>
  <c r="AH10" i="16"/>
  <c r="AE7" i="16"/>
  <c r="AH21" i="16"/>
  <c r="AF26" i="16"/>
  <c r="AH20" i="16"/>
  <c r="AH26" i="16"/>
  <c r="AE19" i="16"/>
  <c r="AG23" i="16"/>
  <c r="AG22" i="16"/>
  <c r="AE25" i="16"/>
  <c r="AG8" i="16"/>
  <c r="AF8" i="16"/>
  <c r="AH25" i="16"/>
  <c r="AF14" i="16"/>
  <c r="AH8" i="16"/>
  <c r="AG11" i="16"/>
  <c r="AG26" i="16"/>
  <c r="AD20" i="16"/>
  <c r="AF24" i="16"/>
  <c r="AD12" i="16"/>
  <c r="AH14" i="16"/>
  <c r="AH19" i="16"/>
  <c r="AF22" i="16"/>
  <c r="AG20" i="16"/>
  <c r="AD25" i="16"/>
  <c r="AH23" i="16"/>
  <c r="AF23" i="16"/>
  <c r="AD21" i="16"/>
  <c r="AF13" i="16"/>
  <c r="AG19" i="16"/>
  <c r="AE26" i="16"/>
  <c r="AE22" i="16"/>
  <c r="AG25" i="16"/>
  <c r="AG10" i="16"/>
  <c r="AD19" i="16"/>
  <c r="AD26" i="16"/>
  <c r="AE24" i="16"/>
  <c r="AE13" i="16"/>
  <c r="AF19" i="16"/>
  <c r="AG14" i="16"/>
  <c r="AD10" i="16"/>
  <c r="AH22" i="16"/>
  <c r="AH7" i="16"/>
  <c r="AE20" i="16"/>
  <c r="AG9" i="16"/>
  <c r="AD13" i="16"/>
  <c r="AH11" i="16"/>
  <c r="AH25" i="15"/>
  <c r="AH26" i="15"/>
  <c r="AI23" i="15"/>
  <c r="AD22" i="15"/>
  <c r="AJ20" i="15"/>
  <c r="AE19" i="15"/>
  <c r="AL24" i="15"/>
  <c r="AG23" i="15"/>
  <c r="AM21" i="15"/>
  <c r="AH20" i="15"/>
  <c r="AF25" i="15"/>
  <c r="AG24" i="15"/>
  <c r="AL23" i="15"/>
  <c r="AG26" i="15"/>
  <c r="AF24" i="15"/>
  <c r="AG22" i="15"/>
  <c r="AJ26" i="15"/>
  <c r="AM24" i="15"/>
  <c r="AL10" i="15"/>
  <c r="AD21" i="15"/>
  <c r="AM20" i="15"/>
  <c r="AE25" i="15"/>
  <c r="AI26" i="15"/>
  <c r="AH23" i="15"/>
  <c r="AE26" i="15"/>
  <c r="AM19" i="15"/>
  <c r="AK7" i="15"/>
  <c r="AJ19" i="15"/>
  <c r="AH19" i="15"/>
  <c r="AK23" i="15"/>
  <c r="AD25" i="15"/>
  <c r="AD26" i="15"/>
  <c r="AK14" i="15"/>
  <c r="AF22" i="15"/>
  <c r="AJ23" i="15"/>
  <c r="AI20" i="15"/>
  <c r="AF26" i="15"/>
  <c r="AE24" i="15"/>
  <c r="AL26" i="15"/>
  <c r="AF13" i="15"/>
  <c r="AL20" i="15"/>
  <c r="AE22" i="15"/>
  <c r="AD19" i="15"/>
  <c r="AI11" i="15"/>
  <c r="AK22" i="15"/>
  <c r="AG25" i="15"/>
  <c r="AL11" i="15"/>
  <c r="AG19" i="15"/>
  <c r="AK20" i="15"/>
  <c r="AF23" i="15"/>
  <c r="AI12" i="15"/>
  <c r="AE7" i="15"/>
  <c r="AM7" i="15"/>
  <c r="AF21" i="15"/>
  <c r="AI10" i="15"/>
  <c r="AM23" i="15"/>
  <c r="AG10" i="15"/>
  <c r="AF19" i="15"/>
  <c r="AG14" i="15"/>
  <c r="AJ24" i="15"/>
  <c r="AD11" i="15"/>
  <c r="AF7" i="15"/>
  <c r="AL19" i="15"/>
  <c r="AD9" i="15"/>
  <c r="AH22" i="15"/>
  <c r="AM8" i="15"/>
  <c r="AJ14" i="15"/>
  <c r="AI14" i="15"/>
  <c r="AM12" i="15"/>
  <c r="AK24" i="15"/>
  <c r="AE13" i="15"/>
  <c r="AD13" i="15"/>
  <c r="AH11" i="15"/>
  <c r="AJ25" i="15"/>
  <c r="AI19" i="15"/>
  <c r="AK11" i="15"/>
  <c r="AJ11" i="15"/>
  <c r="AM25" i="15"/>
  <c r="AF20" i="15"/>
  <c r="AM22" i="15"/>
  <c r="AJ8" i="15"/>
  <c r="AK10" i="15"/>
  <c r="AJ22" i="15"/>
  <c r="AF10" i="15"/>
  <c r="AI8" i="15"/>
  <c r="AL25" i="15"/>
  <c r="AH24" i="15"/>
  <c r="AF9" i="15"/>
  <c r="AE21" i="15"/>
  <c r="AL14" i="15"/>
  <c r="AL8" i="15"/>
  <c r="AD7" i="15"/>
  <c r="AL7" i="15"/>
  <c r="AK19" i="15"/>
  <c r="AG13" i="15"/>
  <c r="AH8" i="15"/>
  <c r="AL12" i="15"/>
  <c r="AG11" i="15"/>
  <c r="AM9" i="15"/>
  <c r="AG7" i="15"/>
  <c r="AI25" i="15"/>
  <c r="AE11" i="15"/>
  <c r="AI21" i="15"/>
  <c r="AL13" i="15"/>
  <c r="AM26" i="15"/>
  <c r="AM11" i="15"/>
  <c r="AK26" i="15"/>
  <c r="AF14" i="15"/>
  <c r="AH21" i="15"/>
  <c r="AK10" i="14"/>
  <c r="AI8" i="14"/>
  <c r="AE7" i="14"/>
  <c r="AJ8" i="14"/>
  <c r="AG8" i="14"/>
  <c r="AL9" i="14"/>
  <c r="AD7" i="14"/>
  <c r="AH8" i="14"/>
  <c r="AG9" i="14"/>
  <c r="AK9" i="14"/>
  <c r="AJ7" i="14"/>
  <c r="AJ14" i="14"/>
  <c r="AH7" i="14"/>
  <c r="AK7" i="14"/>
  <c r="AI12" i="14"/>
  <c r="AH10" i="14"/>
  <c r="AG13" i="14"/>
  <c r="AH12" i="14"/>
  <c r="AI10" i="14"/>
  <c r="AH13" i="14"/>
  <c r="AF12" i="14"/>
  <c r="AI13" i="14"/>
  <c r="AD10" i="14"/>
  <c r="AI11" i="14"/>
  <c r="AF10" i="14"/>
  <c r="AH9" i="14"/>
  <c r="AD11" i="14"/>
  <c r="AF8" i="14"/>
  <c r="AL11" i="14"/>
  <c r="AF7" i="14"/>
  <c r="AE8" i="14"/>
  <c r="AG7" i="14"/>
  <c r="AJ12" i="14"/>
  <c r="AD14" i="14"/>
  <c r="AJ10" i="14"/>
  <c r="AD12" i="14"/>
  <c r="AL14" i="14"/>
  <c r="AH11" i="14"/>
  <c r="AI24" i="14"/>
  <c r="AL24" i="14"/>
  <c r="AG10" i="14"/>
  <c r="AJ13" i="14"/>
  <c r="AH14" i="14"/>
  <c r="AG14" i="14"/>
  <c r="AF24" i="14"/>
  <c r="AE24" i="14"/>
  <c r="AD24" i="14"/>
  <c r="AG12" i="14"/>
  <c r="AG24" i="14"/>
  <c r="AL12" i="14"/>
  <c r="AF11" i="14"/>
  <c r="AK12" i="14"/>
  <c r="AE11" i="14"/>
  <c r="AH24" i="14"/>
  <c r="AE12" i="14"/>
  <c r="AJ11" i="14"/>
  <c r="AL10" i="14"/>
  <c r="AE10" i="14"/>
  <c r="AJ24" i="14"/>
  <c r="AK24" i="14"/>
  <c r="AE14" i="14"/>
  <c r="AK14" i="14"/>
  <c r="AF14" i="14"/>
  <c r="AE13" i="14"/>
  <c r="AD13" i="14"/>
  <c r="AF13" i="14"/>
  <c r="AL13" i="14"/>
  <c r="AG11" i="14"/>
  <c r="AI14" i="14"/>
  <c r="AE5" i="1" l="1"/>
  <c r="AD3" i="1"/>
  <c r="BY3" i="4"/>
  <c r="BX3" i="4"/>
  <c r="BW3" i="4"/>
  <c r="BV3" i="4"/>
  <c r="BU3" i="4"/>
  <c r="BT3" i="4"/>
  <c r="BS3" i="4"/>
  <c r="BR3" i="4"/>
  <c r="BQ3" i="4"/>
  <c r="BP3" i="4"/>
  <c r="BO3" i="4"/>
  <c r="BN3" i="4"/>
  <c r="BM3" i="4"/>
  <c r="BL3" i="4"/>
  <c r="BK3" i="4"/>
  <c r="BJ3" i="4"/>
  <c r="BI3" i="4"/>
  <c r="BH3" i="4"/>
  <c r="BR18" i="4" s="1"/>
  <c r="BG3" i="4"/>
  <c r="BF3" i="4"/>
  <c r="BE3" i="4"/>
  <c r="BD3" i="4"/>
  <c r="BC3" i="4"/>
  <c r="BB3" i="4"/>
  <c r="BA3" i="4"/>
  <c r="AZ3" i="4"/>
  <c r="AY3" i="4"/>
  <c r="AX3" i="4"/>
  <c r="AW3" i="4"/>
  <c r="AV3" i="4"/>
  <c r="AU3" i="4"/>
  <c r="AT3" i="4"/>
  <c r="AT6" i="4" s="1"/>
  <c r="AS3" i="4"/>
  <c r="AR3" i="4"/>
  <c r="C225" i="4"/>
  <c r="A233" i="4" s="1"/>
  <c r="C220" i="4"/>
  <c r="A224" i="4" s="1"/>
  <c r="C215" i="4"/>
  <c r="A219" i="4" s="1"/>
  <c r="C206" i="4"/>
  <c r="A214" i="4" s="1"/>
  <c r="C197" i="4"/>
  <c r="A205" i="4" s="1"/>
  <c r="C188" i="4"/>
  <c r="A196" i="4" s="1"/>
  <c r="C179" i="4"/>
  <c r="A187" i="4" s="1"/>
  <c r="C170" i="4"/>
  <c r="A178" i="4" s="1"/>
  <c r="C161" i="4"/>
  <c r="A169" i="4" s="1"/>
  <c r="C152" i="4"/>
  <c r="A160" i="4" s="1"/>
  <c r="C143" i="4"/>
  <c r="A151" i="4" s="1"/>
  <c r="A142" i="4"/>
  <c r="A141" i="4"/>
  <c r="A140" i="4"/>
  <c r="A139" i="4"/>
  <c r="A138" i="4"/>
  <c r="A137" i="4"/>
  <c r="A136" i="4"/>
  <c r="A135" i="4"/>
  <c r="C120" i="4"/>
  <c r="A128" i="4" s="1"/>
  <c r="C115" i="4"/>
  <c r="A119" i="4" s="1"/>
  <c r="C110" i="4"/>
  <c r="A114" i="4" s="1"/>
  <c r="C101" i="4"/>
  <c r="A109" i="4" s="1"/>
  <c r="C92" i="4"/>
  <c r="C83" i="4"/>
  <c r="A91" i="4" s="1"/>
  <c r="C74" i="4"/>
  <c r="A82" i="4" s="1"/>
  <c r="C65" i="4"/>
  <c r="A73" i="4" s="1"/>
  <c r="C56" i="4"/>
  <c r="A64" i="4" s="1"/>
  <c r="C47" i="4"/>
  <c r="A53" i="4" s="1"/>
  <c r="C38" i="4"/>
  <c r="A42" i="4" s="1"/>
  <c r="A37" i="4"/>
  <c r="A36" i="4"/>
  <c r="A35" i="4"/>
  <c r="A34" i="4"/>
  <c r="A33" i="4"/>
  <c r="A32" i="4"/>
  <c r="A31" i="4"/>
  <c r="A30" i="4"/>
  <c r="AY17" i="4"/>
  <c r="AR17" i="4"/>
  <c r="AY5" i="4"/>
  <c r="AR5" i="4"/>
  <c r="AQ3" i="4"/>
  <c r="AV18" i="4" l="1"/>
  <c r="AV6" i="4"/>
  <c r="AY6" i="4"/>
  <c r="AZ18" i="4"/>
  <c r="AZ6" i="4"/>
  <c r="AX6" i="4"/>
  <c r="BA6" i="4"/>
  <c r="BI6" i="4"/>
  <c r="BB6" i="4"/>
  <c r="BC6" i="4"/>
  <c r="BD6" i="4"/>
  <c r="BK6" i="4"/>
  <c r="BL6" i="4"/>
  <c r="BE18" i="4"/>
  <c r="BE6" i="4"/>
  <c r="AW6" i="4"/>
  <c r="BJ18" i="4"/>
  <c r="BJ6" i="4"/>
  <c r="BM6" i="4"/>
  <c r="BF6" i="4"/>
  <c r="BN18" i="4"/>
  <c r="BN6" i="4"/>
  <c r="BG6" i="4"/>
  <c r="BH6" i="4"/>
  <c r="BP6" i="4"/>
  <c r="BQ6" i="4"/>
  <c r="BO6" i="4"/>
  <c r="BT6" i="4"/>
  <c r="BR6" i="4"/>
  <c r="BS6" i="4"/>
  <c r="AU6" i="4"/>
  <c r="BU6" i="4"/>
  <c r="A68" i="4"/>
  <c r="A198" i="4"/>
  <c r="A222" i="4"/>
  <c r="A116" i="4"/>
  <c r="A153" i="4"/>
  <c r="A182" i="4"/>
  <c r="A104" i="4"/>
  <c r="A154" i="4"/>
  <c r="A217" i="4"/>
  <c r="BK18" i="4"/>
  <c r="BO18" i="4"/>
  <c r="BS18" i="4"/>
  <c r="A157" i="4"/>
  <c r="BL18" i="4"/>
  <c r="BP18" i="4"/>
  <c r="BT18" i="4"/>
  <c r="BI18" i="4"/>
  <c r="BM18" i="4"/>
  <c r="BQ18" i="4"/>
  <c r="BU18" i="4"/>
  <c r="A80" i="4"/>
  <c r="A39" i="4"/>
  <c r="A48" i="4"/>
  <c r="A51" i="4"/>
  <c r="A54" i="4"/>
  <c r="A70" i="4"/>
  <c r="A75" i="4"/>
  <c r="A106" i="4"/>
  <c r="A111" i="4"/>
  <c r="A144" i="4"/>
  <c r="A149" i="4"/>
  <c r="A162" i="4"/>
  <c r="A184" i="4"/>
  <c r="A189" i="4"/>
  <c r="A210" i="4"/>
  <c r="A218" i="4"/>
  <c r="A148" i="4"/>
  <c r="A194" i="4"/>
  <c r="A49" i="4"/>
  <c r="A52" i="4"/>
  <c r="A55" i="4"/>
  <c r="A66" i="4"/>
  <c r="A71" i="4"/>
  <c r="A76" i="4"/>
  <c r="A84" i="4"/>
  <c r="A102" i="4"/>
  <c r="A107" i="4"/>
  <c r="A112" i="4"/>
  <c r="A124" i="4"/>
  <c r="A145" i="4"/>
  <c r="A150" i="4"/>
  <c r="A166" i="4"/>
  <c r="A180" i="4"/>
  <c r="A185" i="4"/>
  <c r="A190" i="4"/>
  <c r="A226" i="4"/>
  <c r="A46" i="4"/>
  <c r="A50" i="4"/>
  <c r="A67" i="4"/>
  <c r="A72" i="4"/>
  <c r="A79" i="4"/>
  <c r="A88" i="4"/>
  <c r="A103" i="4"/>
  <c r="A108" i="4"/>
  <c r="A146" i="4"/>
  <c r="A158" i="4"/>
  <c r="A181" i="4"/>
  <c r="A186" i="4"/>
  <c r="A193" i="4"/>
  <c r="A202" i="4"/>
  <c r="A216" i="4"/>
  <c r="A221" i="4"/>
  <c r="A230" i="4"/>
  <c r="AT18" i="4"/>
  <c r="A99" i="4"/>
  <c r="A95" i="4"/>
  <c r="A98" i="4"/>
  <c r="A94" i="4"/>
  <c r="A97" i="4"/>
  <c r="A93" i="4"/>
  <c r="A100" i="4"/>
  <c r="A96" i="4"/>
  <c r="AQ18" i="4"/>
  <c r="AU18" i="4"/>
  <c r="AY18" i="4"/>
  <c r="BC18" i="4"/>
  <c r="BG18" i="4"/>
  <c r="AQ6" i="4"/>
  <c r="AS18" i="4"/>
  <c r="AS6" i="4"/>
  <c r="AW18" i="4"/>
  <c r="BA18" i="4"/>
  <c r="AX18" i="4"/>
  <c r="BB18" i="4"/>
  <c r="BF18" i="4"/>
  <c r="BD18" i="4"/>
  <c r="BH18" i="4"/>
  <c r="AR6" i="4"/>
  <c r="AR18" i="4"/>
  <c r="A62" i="4"/>
  <c r="A58" i="4"/>
  <c r="A61" i="4"/>
  <c r="A57" i="4"/>
  <c r="A63" i="4"/>
  <c r="A60" i="4"/>
  <c r="A59" i="4"/>
  <c r="A177" i="4"/>
  <c r="A173" i="4"/>
  <c r="A176" i="4"/>
  <c r="A172" i="4"/>
  <c r="A175" i="4"/>
  <c r="A171" i="4"/>
  <c r="A174" i="4"/>
  <c r="A44" i="4"/>
  <c r="A41" i="4"/>
  <c r="A43" i="4"/>
  <c r="A40" i="4"/>
  <c r="A45" i="4"/>
  <c r="A127" i="4"/>
  <c r="A123" i="4"/>
  <c r="A126" i="4"/>
  <c r="A122" i="4"/>
  <c r="A125" i="4"/>
  <c r="A121" i="4"/>
  <c r="A213" i="4"/>
  <c r="A209" i="4"/>
  <c r="A212" i="4"/>
  <c r="A208" i="4"/>
  <c r="A211" i="4"/>
  <c r="A207" i="4"/>
  <c r="A69" i="4"/>
  <c r="A77" i="4"/>
  <c r="A81" i="4"/>
  <c r="A85" i="4"/>
  <c r="A89" i="4"/>
  <c r="A105" i="4"/>
  <c r="A113" i="4"/>
  <c r="A117" i="4"/>
  <c r="A147" i="4"/>
  <c r="A155" i="4"/>
  <c r="A159" i="4"/>
  <c r="A163" i="4"/>
  <c r="A167" i="4"/>
  <c r="A183" i="4"/>
  <c r="A191" i="4"/>
  <c r="A195" i="4"/>
  <c r="A199" i="4"/>
  <c r="A203" i="4"/>
  <c r="A223" i="4"/>
  <c r="A227" i="4"/>
  <c r="A231" i="4"/>
  <c r="A78" i="4"/>
  <c r="A86" i="4"/>
  <c r="A90" i="4"/>
  <c r="A118" i="4"/>
  <c r="A156" i="4"/>
  <c r="A164" i="4"/>
  <c r="A168" i="4"/>
  <c r="A192" i="4"/>
  <c r="A200" i="4"/>
  <c r="A204" i="4"/>
  <c r="A228" i="4"/>
  <c r="A232" i="4"/>
  <c r="A87" i="4"/>
  <c r="A165" i="4"/>
  <c r="A201" i="4"/>
  <c r="A229" i="4"/>
  <c r="AW14" i="4" l="1"/>
  <c r="BI7" i="4"/>
  <c r="BP11" i="4"/>
  <c r="AY10" i="4"/>
  <c r="BU12" i="4"/>
  <c r="BS9" i="4"/>
  <c r="BS10" i="4"/>
  <c r="BT8" i="4"/>
  <c r="BS13" i="4"/>
  <c r="AU10" i="4"/>
  <c r="BR7" i="4"/>
  <c r="BT13" i="4"/>
  <c r="BG13" i="4"/>
  <c r="BF11" i="4"/>
  <c r="BJ12" i="4"/>
  <c r="AW8" i="4"/>
  <c r="BL9" i="4"/>
  <c r="BD7" i="4"/>
  <c r="BB11" i="4"/>
  <c r="BI10" i="4"/>
  <c r="AX7" i="4"/>
  <c r="AY8" i="4"/>
  <c r="BH7" i="4"/>
  <c r="BG14" i="4"/>
  <c r="BF10" i="4"/>
  <c r="BL11" i="4"/>
  <c r="BD8" i="4"/>
  <c r="BB13" i="4"/>
  <c r="BA11" i="4"/>
  <c r="AX8" i="4"/>
  <c r="AY13" i="4"/>
  <c r="AU12" i="4"/>
  <c r="AU13" i="4"/>
  <c r="BR9" i="4"/>
  <c r="BO7" i="4"/>
  <c r="BH8" i="4"/>
  <c r="BF12" i="4"/>
  <c r="BJ7" i="4"/>
  <c r="BE14" i="4"/>
  <c r="BL12" i="4"/>
  <c r="BD9" i="4"/>
  <c r="BB14" i="4"/>
  <c r="BA12" i="4"/>
  <c r="AX9" i="4"/>
  <c r="AY12" i="4"/>
  <c r="BR8" i="4"/>
  <c r="AU14" i="4"/>
  <c r="BR10" i="4"/>
  <c r="BO8" i="4"/>
  <c r="BH9" i="4"/>
  <c r="BN7" i="4"/>
  <c r="BF13" i="4"/>
  <c r="BJ8" i="4"/>
  <c r="BE7" i="4"/>
  <c r="BL13" i="4"/>
  <c r="BD10" i="4"/>
  <c r="BB7" i="4"/>
  <c r="BA13" i="4"/>
  <c r="AZ10" i="4"/>
  <c r="AY14" i="4"/>
  <c r="AU11" i="4"/>
  <c r="BN8" i="4"/>
  <c r="BF14" i="4"/>
  <c r="BJ9" i="4"/>
  <c r="BE8" i="4"/>
  <c r="BK13" i="4"/>
  <c r="BD11" i="4"/>
  <c r="BA14" i="4"/>
  <c r="AZ11" i="4"/>
  <c r="BU7" i="4"/>
  <c r="BK14" i="4"/>
  <c r="BD12" i="4"/>
  <c r="BB8" i="4"/>
  <c r="BA10" i="4"/>
  <c r="AZ9" i="4"/>
  <c r="AY7" i="4"/>
  <c r="BU13" i="4"/>
  <c r="BO9" i="4"/>
  <c r="BR12" i="4"/>
  <c r="BN9" i="4"/>
  <c r="BJ10" i="4"/>
  <c r="BU10" i="4"/>
  <c r="BR13" i="4"/>
  <c r="BO11" i="4"/>
  <c r="BQ7" i="4"/>
  <c r="BH13" i="4"/>
  <c r="BN10" i="4"/>
  <c r="BM7" i="4"/>
  <c r="BJ11" i="4"/>
  <c r="BE10" i="4"/>
  <c r="BC13" i="4"/>
  <c r="BB9" i="4"/>
  <c r="AZ12" i="4"/>
  <c r="AV9" i="4"/>
  <c r="BQ11" i="4"/>
  <c r="BH10" i="4"/>
  <c r="BO10" i="4"/>
  <c r="BH11" i="4"/>
  <c r="BE9" i="4"/>
  <c r="BU9" i="4"/>
  <c r="BS7" i="4"/>
  <c r="BR14" i="4"/>
  <c r="BO12" i="4"/>
  <c r="BQ8" i="4"/>
  <c r="BH12" i="4"/>
  <c r="BN11" i="4"/>
  <c r="BM8" i="4"/>
  <c r="BE11" i="4"/>
  <c r="BK7" i="4"/>
  <c r="BC14" i="4"/>
  <c r="BB10" i="4"/>
  <c r="BA7" i="4"/>
  <c r="AZ13" i="4"/>
  <c r="AV11" i="4"/>
  <c r="BT9" i="4"/>
  <c r="BR11" i="4"/>
  <c r="BU8" i="4"/>
  <c r="BU11" i="4"/>
  <c r="BS8" i="4"/>
  <c r="BT7" i="4"/>
  <c r="BO13" i="4"/>
  <c r="BQ9" i="4"/>
  <c r="BP7" i="4"/>
  <c r="BH14" i="4"/>
  <c r="BN12" i="4"/>
  <c r="BM9" i="4"/>
  <c r="AW10" i="4"/>
  <c r="BE12" i="4"/>
  <c r="BK8" i="4"/>
  <c r="BC12" i="4"/>
  <c r="BI12" i="4"/>
  <c r="BA8" i="4"/>
  <c r="AZ14" i="4"/>
  <c r="AV12" i="4"/>
  <c r="BO14" i="4"/>
  <c r="BQ10" i="4"/>
  <c r="BP8" i="4"/>
  <c r="BN13" i="4"/>
  <c r="BM10" i="4"/>
  <c r="AW12" i="4"/>
  <c r="BE13" i="4"/>
  <c r="BK9" i="4"/>
  <c r="BI13" i="4"/>
  <c r="BA9" i="4"/>
  <c r="AV13" i="4"/>
  <c r="BP9" i="4"/>
  <c r="BG7" i="4"/>
  <c r="BN14" i="4"/>
  <c r="BM11" i="4"/>
  <c r="AW9" i="4"/>
  <c r="BK10" i="4"/>
  <c r="BC8" i="4"/>
  <c r="BI11" i="4"/>
  <c r="AX10" i="4"/>
  <c r="AZ7" i="4"/>
  <c r="AV8" i="4"/>
  <c r="BU14" i="4"/>
  <c r="BS11" i="4"/>
  <c r="BT11" i="4"/>
  <c r="BQ12" i="4"/>
  <c r="BP10" i="4"/>
  <c r="BG8" i="4"/>
  <c r="BM12" i="4"/>
  <c r="AW11" i="4"/>
  <c r="BL14" i="4"/>
  <c r="BK11" i="4"/>
  <c r="BC7" i="4"/>
  <c r="BI14" i="4"/>
  <c r="AX11" i="4"/>
  <c r="AZ8" i="4"/>
  <c r="AV10" i="4"/>
  <c r="BT10" i="4"/>
  <c r="BG9" i="4"/>
  <c r="BM13" i="4"/>
  <c r="AW13" i="4"/>
  <c r="BK12" i="4"/>
  <c r="BC9" i="4"/>
  <c r="AX13" i="4"/>
  <c r="AV14" i="4"/>
  <c r="BP12" i="4"/>
  <c r="BD14" i="4"/>
  <c r="BC10" i="4"/>
  <c r="AX14" i="4"/>
  <c r="AY9" i="4"/>
  <c r="BQ13" i="4"/>
  <c r="BT12" i="4"/>
  <c r="BG10" i="4"/>
  <c r="BM14" i="4"/>
  <c r="BL7" i="4"/>
  <c r="AU9" i="4"/>
  <c r="BS14" i="4"/>
  <c r="BP13" i="4"/>
  <c r="BG11" i="4"/>
  <c r="BF8" i="4"/>
  <c r="BJ13" i="4"/>
  <c r="BL8" i="4"/>
  <c r="BD13" i="4"/>
  <c r="BC11" i="4"/>
  <c r="BI8" i="4"/>
  <c r="AX12" i="4"/>
  <c r="AY11" i="4"/>
  <c r="AV7" i="4"/>
  <c r="BS12" i="4"/>
  <c r="AU8" i="4"/>
  <c r="BQ14" i="4"/>
  <c r="BF7" i="4"/>
  <c r="AU7" i="4"/>
  <c r="BT14" i="4"/>
  <c r="BP14" i="4"/>
  <c r="BG12" i="4"/>
  <c r="BF9" i="4"/>
  <c r="BJ14" i="4"/>
  <c r="AW7" i="4"/>
  <c r="BL10" i="4"/>
  <c r="BB12" i="4"/>
  <c r="BI9" i="4"/>
  <c r="BM22" i="4"/>
  <c r="BL19" i="4"/>
  <c r="BL21" i="4"/>
  <c r="BJ26" i="4"/>
  <c r="BT19" i="4"/>
  <c r="BN22" i="4"/>
  <c r="BI25" i="4"/>
  <c r="BM21" i="4"/>
  <c r="BS25" i="4"/>
  <c r="BK26" i="4"/>
  <c r="BO22" i="4"/>
  <c r="BO25" i="4"/>
  <c r="BM19" i="4"/>
  <c r="BQ26" i="4"/>
  <c r="BR25" i="4"/>
  <c r="BI26" i="4"/>
  <c r="BI22" i="4"/>
  <c r="BS20" i="4"/>
  <c r="BP19" i="4"/>
  <c r="BK25" i="4"/>
  <c r="BO21" i="4"/>
  <c r="BU25" i="4"/>
  <c r="BR24" i="4"/>
  <c r="BO23" i="4"/>
  <c r="BL22" i="4"/>
  <c r="BI21" i="4"/>
  <c r="BS19" i="4"/>
  <c r="BT24" i="4"/>
  <c r="BR22" i="4"/>
  <c r="BL20" i="4"/>
  <c r="BT25" i="4"/>
  <c r="BQ24" i="4"/>
  <c r="BN23" i="4"/>
  <c r="BK22" i="4"/>
  <c r="BU20" i="4"/>
  <c r="BR19" i="4"/>
  <c r="BM23" i="4"/>
  <c r="BS24" i="4"/>
  <c r="BM26" i="4"/>
  <c r="BN25" i="4"/>
  <c r="BJ21" i="4"/>
  <c r="BS23" i="4"/>
  <c r="BJ20" i="4"/>
  <c r="BU23" i="4"/>
  <c r="BR23" i="4"/>
  <c r="BI20" i="4"/>
  <c r="BU22" i="4"/>
  <c r="BR21" i="4"/>
  <c r="BO20" i="4"/>
  <c r="BQ23" i="4"/>
  <c r="BQ19" i="4"/>
  <c r="BT26" i="4"/>
  <c r="BQ25" i="4"/>
  <c r="BN24" i="4"/>
  <c r="BK23" i="4"/>
  <c r="BU21" i="4"/>
  <c r="BR20" i="4"/>
  <c r="BO19" i="4"/>
  <c r="BP24" i="4"/>
  <c r="BS21" i="4"/>
  <c r="BU19" i="4"/>
  <c r="BS26" i="4"/>
  <c r="BP25" i="4"/>
  <c r="BM24" i="4"/>
  <c r="BJ23" i="4"/>
  <c r="BT21" i="4"/>
  <c r="BQ20" i="4"/>
  <c r="BN19" i="4"/>
  <c r="BJ22" i="4"/>
  <c r="BO24" i="4"/>
  <c r="BT23" i="4"/>
  <c r="BJ25" i="4"/>
  <c r="BP23" i="4"/>
  <c r="BL26" i="4"/>
  <c r="BP22" i="4"/>
  <c r="BP20" i="4"/>
  <c r="BU24" i="4"/>
  <c r="BE24" i="4"/>
  <c r="BQ22" i="4"/>
  <c r="BN21" i="4"/>
  <c r="BK20" i="4"/>
  <c r="BI23" i="4"/>
  <c r="BI19" i="4"/>
  <c r="BP26" i="4"/>
  <c r="BM25" i="4"/>
  <c r="BJ24" i="4"/>
  <c r="BT22" i="4"/>
  <c r="BQ21" i="4"/>
  <c r="BN20" i="4"/>
  <c r="BK19" i="4"/>
  <c r="BR26" i="4"/>
  <c r="BL24" i="4"/>
  <c r="BT20" i="4"/>
  <c r="BO26" i="4"/>
  <c r="BL25" i="4"/>
  <c r="BI24" i="4"/>
  <c r="BS22" i="4"/>
  <c r="BP21" i="4"/>
  <c r="BM20" i="4"/>
  <c r="BJ19" i="4"/>
  <c r="BN26" i="4"/>
  <c r="BK21" i="4"/>
  <c r="BK24" i="4"/>
  <c r="BL23" i="4"/>
  <c r="BU26" i="4"/>
  <c r="BE22" i="4"/>
  <c r="AQ23" i="4"/>
  <c r="AR22" i="4"/>
  <c r="AR21" i="4"/>
  <c r="BE20" i="4"/>
  <c r="BE21" i="4"/>
  <c r="BF24" i="4"/>
  <c r="BB23" i="4"/>
  <c r="BD19" i="4"/>
  <c r="BH24" i="4"/>
  <c r="BH19" i="4"/>
  <c r="BD22" i="4"/>
  <c r="AZ20" i="4"/>
  <c r="AZ23" i="4"/>
  <c r="AV22" i="4"/>
  <c r="AR25" i="4"/>
  <c r="BF23" i="4"/>
  <c r="BB20" i="4"/>
  <c r="AX25" i="4"/>
  <c r="BA19" i="4"/>
  <c r="AW20" i="4"/>
  <c r="AW25" i="4"/>
  <c r="AS12" i="4"/>
  <c r="AS24" i="4"/>
  <c r="AS13" i="4"/>
  <c r="AS23" i="4"/>
  <c r="AV23" i="4"/>
  <c r="BG19" i="4"/>
  <c r="BG22" i="4"/>
  <c r="BC25" i="4"/>
  <c r="BC22" i="4"/>
  <c r="AY23" i="4"/>
  <c r="AY22" i="4"/>
  <c r="AU21" i="4"/>
  <c r="AU22" i="4"/>
  <c r="AQ9" i="4"/>
  <c r="AQ19" i="4"/>
  <c r="AQ14" i="4"/>
  <c r="AQ22" i="4"/>
  <c r="AT14" i="4"/>
  <c r="AT24" i="4"/>
  <c r="AX21" i="4"/>
  <c r="BE23" i="4"/>
  <c r="BG23" i="4"/>
  <c r="AZ26" i="4"/>
  <c r="BB22" i="4"/>
  <c r="BH20" i="4"/>
  <c r="BD25" i="4"/>
  <c r="AZ24" i="4"/>
  <c r="AV19" i="4"/>
  <c r="AR23" i="4"/>
  <c r="AR26" i="4"/>
  <c r="BF20" i="4"/>
  <c r="BB24" i="4"/>
  <c r="BB21" i="4"/>
  <c r="AX19" i="4"/>
  <c r="BA26" i="4"/>
  <c r="BA21" i="4"/>
  <c r="AW19" i="4"/>
  <c r="AS14" i="4"/>
  <c r="AS7" i="4"/>
  <c r="AS26" i="4"/>
  <c r="AS25" i="4"/>
  <c r="AX20" i="4"/>
  <c r="AR7" i="4"/>
  <c r="BG21" i="4"/>
  <c r="BG24" i="4"/>
  <c r="BC19" i="4"/>
  <c r="BC24" i="4"/>
  <c r="AY24" i="4"/>
  <c r="AU24" i="4"/>
  <c r="AQ11" i="4"/>
  <c r="AQ8" i="4"/>
  <c r="AQ24" i="4"/>
  <c r="AT20" i="4"/>
  <c r="AT25" i="4"/>
  <c r="AW22" i="4"/>
  <c r="AR14" i="4"/>
  <c r="AR9" i="4"/>
  <c r="AR8" i="4"/>
  <c r="AR12" i="4"/>
  <c r="BE26" i="4"/>
  <c r="BE25" i="4"/>
  <c r="BF26" i="4"/>
  <c r="BH22" i="4"/>
  <c r="AT10" i="4"/>
  <c r="AZ25" i="4"/>
  <c r="BC21" i="4"/>
  <c r="AR10" i="4"/>
  <c r="AT7" i="4"/>
  <c r="BH26" i="4"/>
  <c r="BD23" i="4"/>
  <c r="BD26" i="4"/>
  <c r="AZ21" i="4"/>
  <c r="AV25" i="4"/>
  <c r="AV20" i="4"/>
  <c r="AR24" i="4"/>
  <c r="AR19" i="4"/>
  <c r="BF19" i="4"/>
  <c r="BF21" i="4"/>
  <c r="BB25" i="4"/>
  <c r="BB19" i="4"/>
  <c r="AX22" i="4"/>
  <c r="AX26" i="4"/>
  <c r="BA20" i="4"/>
  <c r="BA23" i="4"/>
  <c r="AW24" i="4"/>
  <c r="AW21" i="4"/>
  <c r="AS8" i="4"/>
  <c r="AS9" i="4"/>
  <c r="AS19" i="4"/>
  <c r="AT26" i="4"/>
  <c r="AY19" i="4"/>
  <c r="AT8" i="4"/>
  <c r="BG26" i="4"/>
  <c r="BC26" i="4"/>
  <c r="AY25" i="4"/>
  <c r="AY26" i="4"/>
  <c r="AU23" i="4"/>
  <c r="AU26" i="4"/>
  <c r="AQ13" i="4"/>
  <c r="AQ10" i="4"/>
  <c r="AQ21" i="4"/>
  <c r="AQ26" i="4"/>
  <c r="AT21" i="4"/>
  <c r="AT22" i="4"/>
  <c r="AS20" i="4"/>
  <c r="AV24" i="4"/>
  <c r="BE19" i="4"/>
  <c r="BF25" i="4"/>
  <c r="BH21" i="4"/>
  <c r="BA24" i="4"/>
  <c r="BD20" i="4"/>
  <c r="AT13" i="4"/>
  <c r="AT11" i="4"/>
  <c r="BH23" i="4"/>
  <c r="BH25" i="4"/>
  <c r="BD21" i="4"/>
  <c r="BD24" i="4"/>
  <c r="AZ19" i="4"/>
  <c r="AZ22" i="4"/>
  <c r="AV26" i="4"/>
  <c r="AV21" i="4"/>
  <c r="AR13" i="4"/>
  <c r="AR20" i="4"/>
  <c r="AT9" i="4"/>
  <c r="BF22" i="4"/>
  <c r="BB26" i="4"/>
  <c r="AX23" i="4"/>
  <c r="AX24" i="4"/>
  <c r="BA22" i="4"/>
  <c r="BA25" i="4"/>
  <c r="AW26" i="4"/>
  <c r="AW23" i="4"/>
  <c r="AS10" i="4"/>
  <c r="AS22" i="4"/>
  <c r="AS11" i="4"/>
  <c r="AS21" i="4"/>
  <c r="AU25" i="4"/>
  <c r="BG25" i="4"/>
  <c r="BG20" i="4"/>
  <c r="BC23" i="4"/>
  <c r="BC20" i="4"/>
  <c r="AY21" i="4"/>
  <c r="AY20" i="4"/>
  <c r="AU19" i="4"/>
  <c r="AU20" i="4"/>
  <c r="AQ7" i="4"/>
  <c r="AQ25" i="4"/>
  <c r="AQ12" i="4"/>
  <c r="AQ20" i="4"/>
  <c r="AT19" i="4"/>
  <c r="AT12" i="4"/>
  <c r="AT23" i="4"/>
  <c r="AR11" i="4"/>
  <c r="AW3" i="1" l="1"/>
  <c r="AD6" i="1"/>
  <c r="AY3" i="1"/>
  <c r="AX3" i="1"/>
  <c r="AV3" i="1"/>
  <c r="AV8" i="1" s="1"/>
  <c r="AU3" i="1"/>
  <c r="AT3" i="1"/>
  <c r="AT18" i="1" s="1"/>
  <c r="AS3" i="1"/>
  <c r="AR3" i="1"/>
  <c r="AQ3" i="1"/>
  <c r="AP3" i="1"/>
  <c r="AP18" i="1" s="1"/>
  <c r="AO3" i="1"/>
  <c r="AN3" i="1"/>
  <c r="AM3" i="1"/>
  <c r="AL3" i="1"/>
  <c r="AK3" i="1"/>
  <c r="AJ3" i="1"/>
  <c r="AI3" i="1"/>
  <c r="AH3" i="1"/>
  <c r="AH6" i="1" s="1"/>
  <c r="AG3" i="1"/>
  <c r="AF3" i="1"/>
  <c r="AE3" i="1"/>
  <c r="AD18" i="1"/>
  <c r="C170" i="1"/>
  <c r="A175" i="1" s="1"/>
  <c r="C65" i="1"/>
  <c r="A72" i="1" s="1"/>
  <c r="A177" i="1"/>
  <c r="A173" i="1"/>
  <c r="A142" i="1"/>
  <c r="A141" i="1"/>
  <c r="A140" i="1"/>
  <c r="A139" i="1"/>
  <c r="A138" i="1"/>
  <c r="A137" i="1"/>
  <c r="A136" i="1"/>
  <c r="A135" i="1"/>
  <c r="AE17" i="1"/>
  <c r="AL17" i="1"/>
  <c r="C225" i="1"/>
  <c r="A233" i="1" s="1"/>
  <c r="C220" i="1"/>
  <c r="A223" i="1" s="1"/>
  <c r="C215" i="1"/>
  <c r="C206" i="1"/>
  <c r="A213" i="1" s="1"/>
  <c r="C197" i="1"/>
  <c r="A204" i="1" s="1"/>
  <c r="C188" i="1"/>
  <c r="A195" i="1" s="1"/>
  <c r="C179" i="1"/>
  <c r="C161" i="1"/>
  <c r="A169" i="1" s="1"/>
  <c r="C152" i="1"/>
  <c r="A155" i="1" s="1"/>
  <c r="C143" i="1"/>
  <c r="A150" i="1" s="1"/>
  <c r="C120" i="1"/>
  <c r="C115" i="1"/>
  <c r="A116" i="1" s="1"/>
  <c r="C110" i="1"/>
  <c r="A111" i="1" s="1"/>
  <c r="C101" i="1"/>
  <c r="A109" i="1" s="1"/>
  <c r="C92" i="1"/>
  <c r="C83" i="1"/>
  <c r="A87" i="1" s="1"/>
  <c r="C74" i="1"/>
  <c r="A79" i="1" s="1"/>
  <c r="C56" i="1"/>
  <c r="A61" i="1" s="1"/>
  <c r="C47" i="1"/>
  <c r="A52" i="1" s="1"/>
  <c r="C38" i="1"/>
  <c r="A43" i="1" s="1"/>
  <c r="A37" i="1"/>
  <c r="A36" i="1"/>
  <c r="A35" i="1"/>
  <c r="A34" i="1"/>
  <c r="A33" i="1"/>
  <c r="A32" i="1"/>
  <c r="A31" i="1"/>
  <c r="A30" i="1"/>
  <c r="AL5" i="1"/>
  <c r="E41" i="1"/>
  <c r="E50" i="1"/>
  <c r="A69" i="1" l="1"/>
  <c r="A73" i="1"/>
  <c r="A176" i="1"/>
  <c r="A214" i="1"/>
  <c r="A89" i="1"/>
  <c r="A91" i="1"/>
  <c r="AT6" i="1"/>
  <c r="A42" i="1"/>
  <c r="A44" i="1"/>
  <c r="A164" i="1"/>
  <c r="A62" i="1"/>
  <c r="A172" i="1"/>
  <c r="A81" i="1"/>
  <c r="A114" i="1"/>
  <c r="AJ18" i="1"/>
  <c r="AJ6" i="1"/>
  <c r="AR18" i="1"/>
  <c r="AR6" i="1"/>
  <c r="A40" i="1"/>
  <c r="A45" i="1"/>
  <c r="A66" i="1"/>
  <c r="A70" i="1"/>
  <c r="A76" i="1"/>
  <c r="A86" i="1"/>
  <c r="A104" i="1"/>
  <c r="A117" i="1"/>
  <c r="A168" i="1"/>
  <c r="A205" i="1"/>
  <c r="AG18" i="1"/>
  <c r="AG6" i="1"/>
  <c r="AK18" i="1"/>
  <c r="AK6" i="1"/>
  <c r="AO18" i="1"/>
  <c r="AO6" i="1"/>
  <c r="AS18" i="1"/>
  <c r="AS6" i="1"/>
  <c r="AX18" i="1"/>
  <c r="AX6" i="1"/>
  <c r="AV7" i="1"/>
  <c r="AN18" i="1"/>
  <c r="AN6" i="1"/>
  <c r="AV18" i="1"/>
  <c r="AV6" i="1"/>
  <c r="AV26" i="1"/>
  <c r="AV25" i="1"/>
  <c r="AV24" i="1"/>
  <c r="AV23" i="1"/>
  <c r="AV22" i="1"/>
  <c r="AV21" i="1"/>
  <c r="AV20" i="1"/>
  <c r="AV19" i="1"/>
  <c r="AV14" i="1"/>
  <c r="AV13" i="1"/>
  <c r="AV12" i="1"/>
  <c r="AV11" i="1"/>
  <c r="AV9" i="1"/>
  <c r="A41" i="1"/>
  <c r="A46" i="1"/>
  <c r="A67" i="1"/>
  <c r="A71" i="1"/>
  <c r="A77" i="1"/>
  <c r="A119" i="1"/>
  <c r="A159" i="1"/>
  <c r="A174" i="1"/>
  <c r="A178" i="1"/>
  <c r="A209" i="1"/>
  <c r="A232" i="1"/>
  <c r="AY18" i="1"/>
  <c r="AY6" i="1"/>
  <c r="AL6" i="1"/>
  <c r="AH18" i="1"/>
  <c r="AW25" i="1"/>
  <c r="AW22" i="1"/>
  <c r="AW10" i="1"/>
  <c r="AF18" i="1"/>
  <c r="AF6" i="1"/>
  <c r="A58" i="1"/>
  <c r="A68" i="1"/>
  <c r="A80" i="1"/>
  <c r="A113" i="1"/>
  <c r="A160" i="1"/>
  <c r="A171" i="1"/>
  <c r="AE18" i="1"/>
  <c r="AE6" i="1"/>
  <c r="AI18" i="1"/>
  <c r="AI6" i="1"/>
  <c r="AM18" i="1"/>
  <c r="AM6" i="1"/>
  <c r="AQ18" i="1"/>
  <c r="AQ6" i="1"/>
  <c r="AU18" i="1"/>
  <c r="AU6" i="1"/>
  <c r="AV10" i="1"/>
  <c r="AP6" i="1"/>
  <c r="AL18" i="1"/>
  <c r="AW14" i="1"/>
  <c r="AW13" i="1"/>
  <c r="AW26" i="1"/>
  <c r="AW9" i="1"/>
  <c r="AW21" i="1"/>
  <c r="AW7" i="1"/>
  <c r="AW11" i="1"/>
  <c r="AW19" i="1"/>
  <c r="AW23" i="1"/>
  <c r="AW6" i="1"/>
  <c r="AW8" i="1"/>
  <c r="AW12" i="1"/>
  <c r="AW20" i="1"/>
  <c r="AW24" i="1"/>
  <c r="AW18" i="1"/>
  <c r="A97" i="1"/>
  <c r="A93" i="1"/>
  <c r="A125" i="1"/>
  <c r="A121" i="1"/>
  <c r="A185" i="1"/>
  <c r="A181" i="1"/>
  <c r="A184" i="1"/>
  <c r="A180" i="1"/>
  <c r="A217" i="1"/>
  <c r="A216" i="1"/>
  <c r="A49" i="1"/>
  <c r="A53" i="1"/>
  <c r="A98" i="1"/>
  <c r="A126" i="1"/>
  <c r="A186" i="1"/>
  <c r="A106" i="1"/>
  <c r="A102" i="1"/>
  <c r="A149" i="1"/>
  <c r="A145" i="1"/>
  <c r="A148" i="1"/>
  <c r="A144" i="1"/>
  <c r="A194" i="1"/>
  <c r="A190" i="1"/>
  <c r="A193" i="1"/>
  <c r="A189" i="1"/>
  <c r="A222" i="1"/>
  <c r="A221" i="1"/>
  <c r="A50" i="1"/>
  <c r="A54" i="1"/>
  <c r="A59" i="1"/>
  <c r="A63" i="1"/>
  <c r="A94" i="1"/>
  <c r="A99" i="1"/>
  <c r="A105" i="1"/>
  <c r="A122" i="1"/>
  <c r="A127" i="1"/>
  <c r="A151" i="1"/>
  <c r="A187" i="1"/>
  <c r="A196" i="1"/>
  <c r="A224" i="1"/>
  <c r="A203" i="1"/>
  <c r="A199" i="1"/>
  <c r="A202" i="1"/>
  <c r="A198" i="1"/>
  <c r="A100" i="1"/>
  <c r="A107" i="1"/>
  <c r="A123" i="1"/>
  <c r="A128" i="1"/>
  <c r="A146" i="1"/>
  <c r="A200" i="1"/>
  <c r="A158" i="1"/>
  <c r="A154" i="1"/>
  <c r="A157" i="1"/>
  <c r="A153" i="1"/>
  <c r="A231" i="1"/>
  <c r="A227" i="1"/>
  <c r="A230" i="1"/>
  <c r="A226" i="1"/>
  <c r="A51" i="1"/>
  <c r="A55" i="1"/>
  <c r="A60" i="1"/>
  <c r="A64" i="1"/>
  <c r="A78" i="1"/>
  <c r="A82" i="1"/>
  <c r="A95" i="1"/>
  <c r="A182" i="1"/>
  <c r="A191" i="1"/>
  <c r="A218" i="1"/>
  <c r="A228" i="1"/>
  <c r="A88" i="1"/>
  <c r="A84" i="1"/>
  <c r="A167" i="1"/>
  <c r="A163" i="1"/>
  <c r="A166" i="1"/>
  <c r="A162" i="1"/>
  <c r="A212" i="1"/>
  <c r="A208" i="1"/>
  <c r="A211" i="1"/>
  <c r="A207" i="1"/>
  <c r="A39" i="1"/>
  <c r="A48" i="1"/>
  <c r="A57" i="1"/>
  <c r="A75" i="1"/>
  <c r="A85" i="1"/>
  <c r="A90" i="1"/>
  <c r="A96" i="1"/>
  <c r="A103" i="1"/>
  <c r="A108" i="1"/>
  <c r="A124" i="1"/>
  <c r="A112" i="1"/>
  <c r="A118" i="1"/>
  <c r="A147" i="1"/>
  <c r="A156" i="1"/>
  <c r="A165" i="1"/>
  <c r="A183" i="1"/>
  <c r="A192" i="1"/>
  <c r="A201" i="1"/>
  <c r="A210" i="1"/>
  <c r="A219" i="1"/>
  <c r="A229" i="1"/>
  <c r="AP19" i="1" l="1"/>
  <c r="AQ10" i="1"/>
  <c r="AE9" i="1"/>
  <c r="AD8" i="1"/>
  <c r="AL24" i="1"/>
  <c r="AF11" i="1"/>
  <c r="AQ25" i="1"/>
  <c r="AD10" i="1"/>
  <c r="AF20" i="1"/>
  <c r="AI25" i="1"/>
  <c r="AN10" i="1"/>
  <c r="AR7" i="1"/>
  <c r="AH10" i="1"/>
  <c r="AE20" i="1"/>
  <c r="AM20" i="1"/>
  <c r="AE25" i="1"/>
  <c r="AH23" i="1"/>
  <c r="AL25" i="1"/>
  <c r="AM12" i="1"/>
  <c r="AD7" i="1"/>
  <c r="AS7" i="1"/>
  <c r="AT9" i="1"/>
  <c r="AL13" i="1"/>
  <c r="AD22" i="1"/>
  <c r="AE7" i="1"/>
  <c r="AN12" i="1"/>
  <c r="AN24" i="1"/>
  <c r="AP23" i="1"/>
  <c r="AQ19" i="1"/>
  <c r="AT8" i="1"/>
  <c r="AT7" i="1"/>
  <c r="AU24" i="1"/>
  <c r="AQ26" i="1"/>
  <c r="AM23" i="1"/>
  <c r="AE26" i="1"/>
  <c r="AF12" i="1"/>
  <c r="AF22" i="1"/>
  <c r="AL23" i="1"/>
  <c r="AJ9" i="1"/>
  <c r="AO7" i="1"/>
  <c r="AY13" i="1"/>
  <c r="AY25" i="1"/>
  <c r="AT12" i="1"/>
  <c r="AP10" i="1"/>
  <c r="AP22" i="1"/>
  <c r="AL20" i="1"/>
  <c r="AH14" i="1"/>
  <c r="AD13" i="1"/>
  <c r="AM21" i="1"/>
  <c r="AU8" i="1"/>
  <c r="AN19" i="1"/>
  <c r="AU20" i="1"/>
  <c r="AE10" i="1"/>
  <c r="AX25" i="1"/>
  <c r="AH24" i="1"/>
  <c r="AY12" i="1"/>
  <c r="AT21" i="1"/>
  <c r="AH11" i="1"/>
  <c r="AT26" i="1"/>
  <c r="AU22" i="1"/>
  <c r="AE14" i="1"/>
  <c r="AI10" i="1"/>
  <c r="AP8" i="1"/>
  <c r="AL7" i="1"/>
  <c r="AU25" i="1"/>
  <c r="AU10" i="1"/>
  <c r="AM24" i="1"/>
  <c r="AI23" i="1"/>
  <c r="AQ20" i="1"/>
  <c r="AF14" i="1"/>
  <c r="AF23" i="1"/>
  <c r="AE13" i="1"/>
  <c r="AO8" i="1"/>
  <c r="AY8" i="1"/>
  <c r="AY20" i="1"/>
  <c r="AT13" i="1"/>
  <c r="AP11" i="1"/>
  <c r="AL9" i="1"/>
  <c r="AL21" i="1"/>
  <c r="AH19" i="1"/>
  <c r="AD14" i="1"/>
  <c r="AU19" i="1"/>
  <c r="AM8" i="1"/>
  <c r="AN20" i="1"/>
  <c r="AQ9" i="1"/>
  <c r="AR9" i="1"/>
  <c r="AY24" i="1"/>
  <c r="AI20" i="1"/>
  <c r="AM19" i="1"/>
  <c r="AJ25" i="1"/>
  <c r="AJ21" i="1"/>
  <c r="AR23" i="1"/>
  <c r="AR19" i="1"/>
  <c r="AG26" i="1"/>
  <c r="AG22" i="1"/>
  <c r="AK26" i="1"/>
  <c r="AK22" i="1"/>
  <c r="AO26" i="1"/>
  <c r="AO22" i="1"/>
  <c r="AS26" i="1"/>
  <c r="AS22" i="1"/>
  <c r="AX21" i="1"/>
  <c r="AX24" i="1"/>
  <c r="AQ21" i="1"/>
  <c r="AT24" i="1"/>
  <c r="AN26" i="1"/>
  <c r="AN22" i="1"/>
  <c r="AI22" i="1"/>
  <c r="AD20" i="1"/>
  <c r="AH21" i="1"/>
  <c r="AL19" i="1"/>
  <c r="AP21" i="1"/>
  <c r="AT19" i="1"/>
  <c r="AY23" i="1"/>
  <c r="AY19" i="1"/>
  <c r="AD25" i="1"/>
  <c r="AX19" i="1"/>
  <c r="AF25" i="1"/>
  <c r="AF21" i="1"/>
  <c r="AE24" i="1"/>
  <c r="AI26" i="1"/>
  <c r="AM25" i="1"/>
  <c r="AQ24" i="1"/>
  <c r="AU23" i="1"/>
  <c r="AE22" i="1"/>
  <c r="AH25" i="1"/>
  <c r="AT25" i="1"/>
  <c r="AQ22" i="1"/>
  <c r="AJ24" i="1"/>
  <c r="AJ20" i="1"/>
  <c r="AR26" i="1"/>
  <c r="AR22" i="1"/>
  <c r="AE19" i="1"/>
  <c r="AG25" i="1"/>
  <c r="AG21" i="1"/>
  <c r="AK25" i="1"/>
  <c r="AK21" i="1"/>
  <c r="AO25" i="1"/>
  <c r="AO21" i="1"/>
  <c r="AS25" i="1"/>
  <c r="AS21" i="1"/>
  <c r="AX20" i="1"/>
  <c r="AI19" i="1"/>
  <c r="AM22" i="1"/>
  <c r="AN25" i="1"/>
  <c r="AN21" i="1"/>
  <c r="AD23" i="1"/>
  <c r="AD19" i="1"/>
  <c r="AH20" i="1"/>
  <c r="AL22" i="1"/>
  <c r="AP20" i="1"/>
  <c r="AT22" i="1"/>
  <c r="AY26" i="1"/>
  <c r="AY22" i="1"/>
  <c r="AF24" i="1"/>
  <c r="AP24" i="1"/>
  <c r="AL26" i="1"/>
  <c r="AU21" i="1"/>
  <c r="AJ23" i="1"/>
  <c r="AJ19" i="1"/>
  <c r="AR25" i="1"/>
  <c r="AR21" i="1"/>
  <c r="AT23" i="1"/>
  <c r="AG24" i="1"/>
  <c r="AG20" i="1"/>
  <c r="AK24" i="1"/>
  <c r="AK20" i="1"/>
  <c r="AO24" i="1"/>
  <c r="AO20" i="1"/>
  <c r="AS24" i="1"/>
  <c r="AS20" i="1"/>
  <c r="AX26" i="1"/>
  <c r="AE21" i="1"/>
  <c r="AP25" i="1"/>
  <c r="AJ26" i="1"/>
  <c r="AJ22" i="1"/>
  <c r="AR24" i="1"/>
  <c r="AR20" i="1"/>
  <c r="AH26" i="1"/>
  <c r="AG23" i="1"/>
  <c r="AG19" i="1"/>
  <c r="AK23" i="1"/>
  <c r="AK19" i="1"/>
  <c r="AO23" i="1"/>
  <c r="AO19" i="1"/>
  <c r="AS23" i="1"/>
  <c r="AS19" i="1"/>
  <c r="AX23" i="1"/>
  <c r="AD26" i="1"/>
  <c r="AI21" i="1"/>
  <c r="AI13" i="1"/>
  <c r="AU9" i="1"/>
  <c r="AH8" i="1"/>
  <c r="AH7" i="1"/>
  <c r="AU26" i="1"/>
  <c r="AQ23" i="1"/>
  <c r="AM26" i="1"/>
  <c r="AI24" i="1"/>
  <c r="AE23" i="1"/>
  <c r="AU7" i="1"/>
  <c r="AF19" i="1"/>
  <c r="AF26" i="1"/>
  <c r="AP26" i="1"/>
  <c r="AI12" i="1"/>
  <c r="AK8" i="1"/>
  <c r="AY9" i="1"/>
  <c r="AY21" i="1"/>
  <c r="AT20" i="1"/>
  <c r="AP14" i="1"/>
  <c r="AL12" i="1"/>
  <c r="AH22" i="1"/>
  <c r="AD21" i="1"/>
  <c r="AK7" i="1"/>
  <c r="AD9" i="1"/>
  <c r="AM11" i="1"/>
  <c r="AY14" i="1"/>
  <c r="AY10" i="1"/>
  <c r="AG8" i="1"/>
  <c r="AQ14" i="1"/>
  <c r="AS12" i="1"/>
  <c r="AX7" i="1"/>
  <c r="AX10" i="1"/>
  <c r="AX13" i="1"/>
  <c r="AN7" i="1"/>
  <c r="AK11" i="1"/>
  <c r="AO11" i="1"/>
  <c r="AJ10" i="1"/>
  <c r="AI7" i="1"/>
  <c r="AN11" i="1"/>
  <c r="AN23" i="1"/>
  <c r="AD24" i="1"/>
  <c r="AQ13" i="1"/>
  <c r="AN8" i="1"/>
  <c r="AX9" i="1"/>
  <c r="AX22" i="1"/>
  <c r="AU12" i="1"/>
  <c r="AJ8" i="1"/>
  <c r="AS11" i="1"/>
  <c r="AG11" i="1"/>
  <c r="AU11" i="1"/>
  <c r="AR12" i="1"/>
  <c r="AJ14" i="1"/>
  <c r="AO12" i="1"/>
  <c r="AK12" i="1"/>
  <c r="AG12" i="1"/>
  <c r="AI8" i="1"/>
  <c r="AR13" i="1"/>
  <c r="AJ11" i="1"/>
  <c r="AT10" i="1"/>
  <c r="AT14" i="1"/>
  <c r="AP12" i="1"/>
  <c r="AL10" i="1"/>
  <c r="AL14" i="1"/>
  <c r="AH12" i="1"/>
  <c r="AD11" i="1"/>
  <c r="AM13" i="1"/>
  <c r="AN9" i="1"/>
  <c r="AE8" i="1"/>
  <c r="AN13" i="1"/>
  <c r="AX12" i="1"/>
  <c r="AE12" i="1"/>
  <c r="AI9" i="1"/>
  <c r="AF8" i="1"/>
  <c r="AJ7" i="1"/>
  <c r="AX14" i="1"/>
  <c r="AX11" i="1"/>
  <c r="AS9" i="1"/>
  <c r="AS13" i="1"/>
  <c r="AO9" i="1"/>
  <c r="AO13" i="1"/>
  <c r="AK9" i="1"/>
  <c r="AK13" i="1"/>
  <c r="AG9" i="1"/>
  <c r="AG13" i="1"/>
  <c r="AQ7" i="1"/>
  <c r="AR14" i="1"/>
  <c r="AJ12" i="1"/>
  <c r="AF10" i="1"/>
  <c r="AX8" i="1"/>
  <c r="AU14" i="1"/>
  <c r="AQ11" i="1"/>
  <c r="AM9" i="1"/>
  <c r="AL8" i="1"/>
  <c r="AP7" i="1"/>
  <c r="AM10" i="1"/>
  <c r="AQ8" i="1"/>
  <c r="AF13" i="1"/>
  <c r="AU13" i="1"/>
  <c r="AR10" i="1"/>
  <c r="AS8" i="1"/>
  <c r="AY7" i="1"/>
  <c r="AG7" i="1"/>
  <c r="AY11" i="1"/>
  <c r="AT11" i="1"/>
  <c r="AP9" i="1"/>
  <c r="AP13" i="1"/>
  <c r="AL11" i="1"/>
  <c r="AH9" i="1"/>
  <c r="AH13" i="1"/>
  <c r="AD12" i="1"/>
  <c r="AE11" i="1"/>
  <c r="AF9" i="1"/>
  <c r="AM7" i="1"/>
  <c r="AN14" i="1"/>
  <c r="AM14" i="1"/>
  <c r="AI11" i="1"/>
  <c r="AR8" i="1"/>
  <c r="AF7" i="1"/>
  <c r="AS10" i="1"/>
  <c r="AS14" i="1"/>
  <c r="AO10" i="1"/>
  <c r="AO14" i="1"/>
  <c r="AK10" i="1"/>
  <c r="AK14" i="1"/>
  <c r="AG10" i="1"/>
  <c r="AG14" i="1"/>
  <c r="AI14" i="1"/>
  <c r="AR11" i="1"/>
  <c r="AJ13" i="1"/>
  <c r="AQ12" i="1"/>
  <c r="AM19" i="14" l="1"/>
  <c r="AM20" i="14"/>
  <c r="AM23" i="14"/>
  <c r="AM25" i="14"/>
  <c r="AM22" i="14"/>
  <c r="AM21" i="14"/>
  <c r="AM26" i="14" l="1"/>
  <c r="AD25" i="14" l="1"/>
  <c r="AK25" i="14" l="1"/>
  <c r="AJ25" i="14" l="1"/>
  <c r="AE25" i="14"/>
  <c r="AF25" i="14"/>
  <c r="AI25" i="14"/>
  <c r="AH25" i="14"/>
  <c r="AL25" i="14"/>
  <c r="AG25" i="14"/>
  <c r="AK26" i="14" l="1"/>
  <c r="AJ26" i="14" l="1"/>
  <c r="AK19" i="14" l="1"/>
  <c r="AL26" i="14"/>
  <c r="AF26" i="14"/>
  <c r="AH20" i="14"/>
  <c r="AI19" i="14"/>
  <c r="AK21" i="14"/>
  <c r="AJ21" i="14" l="1"/>
  <c r="AH26" i="14"/>
  <c r="AJ19" i="14"/>
  <c r="AL20" i="14"/>
  <c r="AG26" i="14"/>
  <c r="AH19" i="14"/>
  <c r="AE26" i="14"/>
  <c r="AI20" i="14"/>
  <c r="AJ20" i="14"/>
  <c r="AD26" i="14"/>
  <c r="AI26" i="14"/>
  <c r="AL19" i="14"/>
  <c r="AG19" i="14"/>
  <c r="AK20" i="14"/>
  <c r="AG20" i="14"/>
  <c r="AM24" i="14" l="1"/>
  <c r="AK22" i="14"/>
  <c r="AK23" i="14"/>
  <c r="AJ23" i="14" l="1"/>
  <c r="AJ22" i="14"/>
  <c r="AF21" i="14" l="1"/>
  <c r="AF20" i="14"/>
  <c r="AD22" i="14"/>
  <c r="AE23" i="14"/>
  <c r="AF19" i="14"/>
  <c r="AF22" i="14"/>
  <c r="AD23" i="14"/>
  <c r="AI23" i="14"/>
  <c r="AE19" i="14"/>
  <c r="AH22" i="14"/>
  <c r="AG21" i="14" l="1"/>
  <c r="AD21" i="14"/>
  <c r="AI21" i="14"/>
  <c r="AL22" i="14"/>
  <c r="AH23" i="14"/>
  <c r="AI22" i="14"/>
  <c r="AE21" i="14"/>
  <c r="AD19" i="14"/>
  <c r="AF23" i="14"/>
  <c r="AL21" i="14"/>
  <c r="AH21" i="14"/>
  <c r="AG23" i="14"/>
  <c r="AE22" i="14"/>
  <c r="AE20" i="14"/>
  <c r="AL23" i="14"/>
  <c r="AD20" i="14"/>
  <c r="AG22" i="14"/>
</calcChain>
</file>

<file path=xl/sharedStrings.xml><?xml version="1.0" encoding="utf-8"?>
<sst xmlns="http://schemas.openxmlformats.org/spreadsheetml/2006/main" count="2765" uniqueCount="843">
  <si>
    <t>CO</t>
  </si>
  <si>
    <t>-</t>
  </si>
  <si>
    <t>CHP</t>
  </si>
  <si>
    <t>KPI</t>
  </si>
  <si>
    <t>Y axis</t>
  </si>
  <si>
    <t>Wobbe index</t>
  </si>
  <si>
    <t>Wobbe index (Ws) (MJ/m3)</t>
  </si>
  <si>
    <t>Efficiency (Hi)</t>
  </si>
  <si>
    <t>Efficiency (% in Hi)</t>
  </si>
  <si>
    <t>Qtest (input)</t>
  </si>
  <si>
    <t>Power (kW)</t>
  </si>
  <si>
    <t>Air Excess (Lambda)</t>
  </si>
  <si>
    <t>Air excess (-)</t>
  </si>
  <si>
    <t>CO emissions</t>
  </si>
  <si>
    <t>CO emissions (ppm)</t>
  </si>
  <si>
    <t>NOx emissions</t>
  </si>
  <si>
    <t>NOx emissions (ppm)</t>
  </si>
  <si>
    <t>CO2 emissions</t>
  </si>
  <si>
    <t>CO2 emissions (%)</t>
  </si>
  <si>
    <t>O2 emissions</t>
  </si>
  <si>
    <t>O2 emissions (%)</t>
  </si>
  <si>
    <t>Flue gases temperatures</t>
  </si>
  <si>
    <t>Temperature (°C)</t>
  </si>
  <si>
    <t>Unburnt UHC emissions</t>
  </si>
  <si>
    <t>Unburnt (ppm)</t>
  </si>
  <si>
    <t>Unburnt H2 emissions</t>
  </si>
  <si>
    <t>Do not touch this colum</t>
  </si>
  <si>
    <t>THyGA Segment 100a - Boiler Premix</t>
  </si>
  <si>
    <t>THyGA Test data - Values</t>
  </si>
  <si>
    <t>Graph for the indicator (KPI):</t>
  </si>
  <si>
    <t>GW01V04</t>
  </si>
  <si>
    <t>AP02V03</t>
  </si>
  <si>
    <t>D5v02</t>
  </si>
  <si>
    <t>D4v03</t>
  </si>
  <si>
    <t>D6</t>
  </si>
  <si>
    <t>GW05V04</t>
  </si>
  <si>
    <t>GW06V03</t>
  </si>
  <si>
    <t>GW07V02</t>
  </si>
  <si>
    <t>GW08V02</t>
  </si>
  <si>
    <t>GW10V02</t>
  </si>
  <si>
    <t>GW11V02</t>
  </si>
  <si>
    <t>GW17</t>
  </si>
  <si>
    <t>EB01V04</t>
  </si>
  <si>
    <t>GW13V02</t>
  </si>
  <si>
    <t>EN01v01</t>
  </si>
  <si>
    <t>EN02v01</t>
  </si>
  <si>
    <t>GA11V03</t>
  </si>
  <si>
    <t>EN21</t>
  </si>
  <si>
    <t>GW21</t>
  </si>
  <si>
    <t>GW23</t>
  </si>
  <si>
    <t>SEGMENT Nr</t>
  </si>
  <si>
    <t>GW1_SEGM_108</t>
  </si>
  <si>
    <t>A+_SEGM_108</t>
  </si>
  <si>
    <t>D5_SEGM_108</t>
  </si>
  <si>
    <t>D4_SEGM_108</t>
  </si>
  <si>
    <t>D6_SEGM_108</t>
  </si>
  <si>
    <t>GW5_SEGM_108</t>
  </si>
  <si>
    <t>GW06_SEGM_108</t>
  </si>
  <si>
    <t>GW07_SEGM_108</t>
  </si>
  <si>
    <t>GW08_SEGM_108</t>
  </si>
  <si>
    <t>GW10_SEGM_108</t>
  </si>
  <si>
    <t>GW11_SEGM_108</t>
  </si>
  <si>
    <t>GWI_17_SEGM_108</t>
  </si>
  <si>
    <t>EB01_SEGM_108</t>
  </si>
  <si>
    <t/>
  </si>
  <si>
    <t>EN01_SEGM_108</t>
  </si>
  <si>
    <t>EN02_SEGM_106</t>
  </si>
  <si>
    <t>GA11_SEGM_108</t>
  </si>
  <si>
    <t>EN02</t>
  </si>
  <si>
    <t>D5</t>
  </si>
  <si>
    <t>D4</t>
  </si>
  <si>
    <t>GW07</t>
  </si>
  <si>
    <t>GW08</t>
  </si>
  <si>
    <t>GW10</t>
  </si>
  <si>
    <t>EB01</t>
  </si>
  <si>
    <t>EN01</t>
  </si>
  <si>
    <t>GA11</t>
  </si>
  <si>
    <t>GW13</t>
  </si>
  <si>
    <t>Report test lab code</t>
  </si>
  <si>
    <t>Qmax</t>
  </si>
  <si>
    <t>Graph title</t>
  </si>
  <si>
    <t>Appliance type code (B, CH, CO, F, WH,O) (*)</t>
  </si>
  <si>
    <t>GW1</t>
  </si>
  <si>
    <t>A+</t>
  </si>
  <si>
    <t>GW5</t>
  </si>
  <si>
    <t>GWI06</t>
  </si>
  <si>
    <t>GWI11</t>
  </si>
  <si>
    <t>GWI_17</t>
  </si>
  <si>
    <t>GWI23</t>
  </si>
  <si>
    <t>%H2</t>
  </si>
  <si>
    <t xml:space="preserve">Appliance type </t>
  </si>
  <si>
    <t>B</t>
  </si>
  <si>
    <t>EN 15502 Gas-fired heating boiler</t>
  </si>
  <si>
    <t>Condensing Boiler (B)</t>
  </si>
  <si>
    <t>CH</t>
  </si>
  <si>
    <t>N</t>
  </si>
  <si>
    <t>Y</t>
  </si>
  <si>
    <t>n</t>
  </si>
  <si>
    <t>Burner type</t>
  </si>
  <si>
    <t>full premixed</t>
  </si>
  <si>
    <t>Full premix</t>
  </si>
  <si>
    <t>Premix</t>
  </si>
  <si>
    <t>fully premixed</t>
  </si>
  <si>
    <t>30% H2 certified burner</t>
  </si>
  <si>
    <t>Condensing Boiler</t>
  </si>
  <si>
    <t>Furipat steel cylindrical</t>
  </si>
  <si>
    <t>premix</t>
  </si>
  <si>
    <t xml:space="preserve">Full premixed </t>
  </si>
  <si>
    <t xml:space="preserve">Full premix </t>
  </si>
  <si>
    <t>II2Esi3P  I2Esi</t>
  </si>
  <si>
    <t>II2ELL</t>
  </si>
  <si>
    <t>II2H3P</t>
  </si>
  <si>
    <t>II 2H3B/P</t>
  </si>
  <si>
    <t>II2N3P</t>
  </si>
  <si>
    <t>II2N</t>
  </si>
  <si>
    <t>II2ELL 3P</t>
  </si>
  <si>
    <t>II2L3P</t>
  </si>
  <si>
    <t>2N3P</t>
  </si>
  <si>
    <t>I2E(S)</t>
  </si>
  <si>
    <t>II2Esi3P</t>
  </si>
  <si>
    <t>I2H</t>
  </si>
  <si>
    <t>For cooker hobs: burner tested?</t>
  </si>
  <si>
    <t>na</t>
  </si>
  <si>
    <t xml:space="preserve"> </t>
  </si>
  <si>
    <t>%H2 in test gas</t>
  </si>
  <si>
    <t>Modulating burner (Y/N)</t>
  </si>
  <si>
    <t>Pressure regulator (Y/N)</t>
  </si>
  <si>
    <t>Can the appliance be adjusted (Y/N)</t>
  </si>
  <si>
    <t>Is the appliance equiped with a combustion control (Y/N)</t>
  </si>
  <si>
    <t xml:space="preserve">Yes </t>
  </si>
  <si>
    <t>If the appliance can be adjusted. Instructions:</t>
  </si>
  <si>
    <t>Y (8,8%CO2)</t>
  </si>
  <si>
    <t>See note at the "Appliance" sheet</t>
  </si>
  <si>
    <t>CO2 shall be adjusted to 9% with G20</t>
  </si>
  <si>
    <t>See note ( green area right below)</t>
  </si>
  <si>
    <t>According to the manufacturer guidelines, CO2 and O2 values are adjusted with respect to the natural gas.</t>
  </si>
  <si>
    <t xml:space="preserve">  If Yes what technology is used?</t>
  </si>
  <si>
    <t>Ionisation</t>
  </si>
  <si>
    <t xml:space="preserve">Pneumatic. Gas volume modified as a function of the air flow. Not depending on gas quality </t>
  </si>
  <si>
    <t>Pneumatic Gas-Air system</t>
  </si>
  <si>
    <t>All gas sensor CO sensor</t>
  </si>
  <si>
    <t>Max. power input (net) [kW]</t>
  </si>
  <si>
    <t>Qmin</t>
  </si>
  <si>
    <t>Min. power input (net) [kW]</t>
  </si>
  <si>
    <t>/</t>
  </si>
  <si>
    <t>Flue type</t>
  </si>
  <si>
    <t>Type C</t>
  </si>
  <si>
    <t>tbd</t>
  </si>
  <si>
    <t>Coaxial</t>
  </si>
  <si>
    <t>60/100</t>
  </si>
  <si>
    <t>C</t>
  </si>
  <si>
    <t>B23</t>
  </si>
  <si>
    <t>Flue lenght</t>
  </si>
  <si>
    <t>concetric 1m</t>
  </si>
  <si>
    <t>1 m</t>
  </si>
  <si>
    <t>1m</t>
  </si>
  <si>
    <t>0,8 m</t>
  </si>
  <si>
    <t>1M</t>
  </si>
  <si>
    <t>Applicable standard(s)</t>
  </si>
  <si>
    <t>EN15502</t>
  </si>
  <si>
    <t>EN 15502</t>
  </si>
  <si>
    <t>EN 15502-1</t>
  </si>
  <si>
    <t>Gas category</t>
  </si>
  <si>
    <t>2Es - G20 - 20 mbar</t>
  </si>
  <si>
    <t>Origin of the appliance</t>
  </si>
  <si>
    <t>old used by GWI many times</t>
  </si>
  <si>
    <t>market (brand new)</t>
  </si>
  <si>
    <t>Sent by the manufacturer</t>
  </si>
  <si>
    <t>new/owned by GWI</t>
  </si>
  <si>
    <t>new</t>
  </si>
  <si>
    <t>old/used by GWI MRU</t>
  </si>
  <si>
    <t>new from another project</t>
  </si>
  <si>
    <t>New</t>
  </si>
  <si>
    <t>Italy</t>
  </si>
  <si>
    <t>Atlantic</t>
  </si>
  <si>
    <t>Already uses for other project</t>
  </si>
  <si>
    <t>Vaillant</t>
  </si>
  <si>
    <t xml:space="preserve">new </t>
  </si>
  <si>
    <t>Manufacture year</t>
  </si>
  <si>
    <t>2021</t>
  </si>
  <si>
    <t>28th of July 2020</t>
  </si>
  <si>
    <t>2020</t>
  </si>
  <si>
    <t>Need information from manufacturer</t>
  </si>
  <si>
    <t>2009</t>
  </si>
  <si>
    <t>2013</t>
  </si>
  <si>
    <t>2022</t>
  </si>
  <si>
    <t>2016</t>
  </si>
  <si>
    <t>NA</t>
  </si>
  <si>
    <t>QMAX</t>
  </si>
  <si>
    <t>H2</t>
  </si>
  <si>
    <t>[MJ/m³]</t>
  </si>
  <si>
    <t>O</t>
  </si>
  <si>
    <t>% on Hi</t>
  </si>
  <si>
    <t>ppm</t>
  </si>
  <si>
    <t>kW</t>
  </si>
  <si>
    <t>[°C]</t>
  </si>
  <si>
    <t>[%]</t>
  </si>
  <si>
    <t>%</t>
  </si>
  <si>
    <t>Efficiency, CO &amp; NOx at Qmax</t>
  </si>
  <si>
    <t>Efficiency Qmax</t>
  </si>
  <si>
    <t>Eff Q max</t>
  </si>
  <si>
    <t>a</t>
  </si>
  <si>
    <t>b</t>
  </si>
  <si>
    <t>r2</t>
  </si>
  <si>
    <t>CO Q max</t>
  </si>
  <si>
    <t>NOx Q max</t>
  </si>
  <si>
    <t>Efficiency, CO &amp; NOx at Qmin</t>
  </si>
  <si>
    <t>Efficiency Qmin</t>
  </si>
  <si>
    <t>GW14</t>
  </si>
  <si>
    <t>CO Qmin</t>
  </si>
  <si>
    <t>NOx Qmin</t>
  </si>
  <si>
    <t>THyGA Segment 100b - Non Premix Boiler</t>
  </si>
  <si>
    <t>GA01</t>
  </si>
  <si>
    <t>GA16v01</t>
  </si>
  <si>
    <t>EB02v04</t>
  </si>
  <si>
    <t>GW02V04</t>
  </si>
  <si>
    <t>GW03V04</t>
  </si>
  <si>
    <t>GW04V04</t>
  </si>
  <si>
    <t>GW12V03</t>
  </si>
  <si>
    <t>EN03V01</t>
  </si>
  <si>
    <t>GW16V01</t>
  </si>
  <si>
    <t>BA01</t>
  </si>
  <si>
    <t>GW18</t>
  </si>
  <si>
    <t>GA1_SEGM_101</t>
  </si>
  <si>
    <t>GA16_SEGM_102</t>
  </si>
  <si>
    <t>EB02_SEGM_102</t>
  </si>
  <si>
    <t>GW2_SEGM_102</t>
  </si>
  <si>
    <t>GW03_SEGM_103</t>
  </si>
  <si>
    <t>GW04_SEGM_105</t>
  </si>
  <si>
    <t>GWI12_SEGM_107</t>
  </si>
  <si>
    <t>EN03_SEGM_101</t>
  </si>
  <si>
    <t>GWI_16_SEGM_107</t>
  </si>
  <si>
    <t>See QA in the test sheet. Add question on details for flue pipe lengh</t>
  </si>
  <si>
    <t>GW18_SEGM_109</t>
  </si>
  <si>
    <t>EN03</t>
  </si>
  <si>
    <t>GA16</t>
  </si>
  <si>
    <t>EB02</t>
  </si>
  <si>
    <t>GW03</t>
  </si>
  <si>
    <t>GW04</t>
  </si>
  <si>
    <t>GA1</t>
  </si>
  <si>
    <t>GW2</t>
  </si>
  <si>
    <t>GWI12</t>
  </si>
  <si>
    <t>GWI_16</t>
  </si>
  <si>
    <t>Open Flued Boiler (B)</t>
  </si>
  <si>
    <t>Atmospheric</t>
  </si>
  <si>
    <t>Atmosperhic</t>
  </si>
  <si>
    <t>Natural gas brenner</t>
  </si>
  <si>
    <t>atmo</t>
  </si>
  <si>
    <t>atmospheric</t>
  </si>
  <si>
    <t>Atmospheric burner</t>
  </si>
  <si>
    <t>partial pre mixed burner</t>
  </si>
  <si>
    <t>atmospherique</t>
  </si>
  <si>
    <t xml:space="preserve">Condensing Boiler </t>
  </si>
  <si>
    <t>premix low nox tech burner</t>
  </si>
  <si>
    <t>Forced draught</t>
  </si>
  <si>
    <t>NR</t>
  </si>
  <si>
    <t>The CO2 levels and the power output of the system were kept constant as by G20, as given by the manufacturer instruction manual</t>
  </si>
  <si>
    <t xml:space="preserve">This burner system is a so-called forced draught burner, i.e. the combustion air is supplied by the burner's own blower. This system also has an integrated combustion management system that includes electronic ignition, flame monitoring by ionization electrode and load control, as well as the necessary safety functionality. With this type of burner, the ability to influence the operating parameters is limited by design. It is only possible to vary the output at predefined intervals and to make a rough setting for the combustion air ratio. The burner is controlled manually by means of operating keys and a display.
</t>
  </si>
  <si>
    <t>PGS</t>
  </si>
  <si>
    <t>B11Bs</t>
  </si>
  <si>
    <t>C12</t>
  </si>
  <si>
    <t>0,8m</t>
  </si>
  <si>
    <t>EN 15502 ( EN 297)</t>
  </si>
  <si>
    <t>EN297</t>
  </si>
  <si>
    <t>EN15502-2-1</t>
  </si>
  <si>
    <t>I2E+</t>
  </si>
  <si>
    <t>II2ELL3P, II2H3P, II2E3P</t>
  </si>
  <si>
    <t>I2ELL</t>
  </si>
  <si>
    <t>E/H natural gas</t>
  </si>
  <si>
    <t>II2ELL3P</t>
  </si>
  <si>
    <t>II2E+3+</t>
  </si>
  <si>
    <t>Already used for other project . Received september 2016 .</t>
  </si>
  <si>
    <t xml:space="preserve">Already used for other project </t>
  </si>
  <si>
    <t>Old/Used by DVGW-EBI</t>
  </si>
  <si>
    <t>own by GWI, old tested before</t>
  </si>
  <si>
    <t>old/used by GWI</t>
  </si>
  <si>
    <t xml:space="preserve">old/used by GWI </t>
  </si>
  <si>
    <t>Customer</t>
  </si>
  <si>
    <t>BAXI S.p.A.</t>
  </si>
  <si>
    <t>old/used in another lab at GWI</t>
  </si>
  <si>
    <t>2004</t>
  </si>
  <si>
    <t>2019</t>
  </si>
  <si>
    <t>2005</t>
  </si>
  <si>
    <t>2002</t>
  </si>
  <si>
    <t>1997</t>
  </si>
  <si>
    <t>THyGA Segment Seg200 waterheaters</t>
  </si>
  <si>
    <t>GA05</t>
  </si>
  <si>
    <t>GA09V03</t>
  </si>
  <si>
    <t>GA10v01</t>
  </si>
  <si>
    <t>GW14V01</t>
  </si>
  <si>
    <t>GW19</t>
  </si>
  <si>
    <t>EN04</t>
  </si>
  <si>
    <t>GA5_SEGM_201</t>
  </si>
  <si>
    <t>GA_SEGM_203</t>
  </si>
  <si>
    <t>GA10_SEGM_202</t>
  </si>
  <si>
    <t>GW14_SEGM_202</t>
  </si>
  <si>
    <t>GWI_19_SEGM_202</t>
  </si>
  <si>
    <t>GA10</t>
  </si>
  <si>
    <t>GA5</t>
  </si>
  <si>
    <t>GA</t>
  </si>
  <si>
    <t>GWI14</t>
  </si>
  <si>
    <t>GWI_19</t>
  </si>
  <si>
    <t>WH</t>
  </si>
  <si>
    <t>To DGC see Pdf file report sent</t>
  </si>
  <si>
    <t xml:space="preserve">N </t>
  </si>
  <si>
    <t>EN04_SEGM_204</t>
  </si>
  <si>
    <t>Partial PreMix/Fanned</t>
  </si>
  <si>
    <t>Aas</t>
  </si>
  <si>
    <t>B11BS</t>
  </si>
  <si>
    <t>min length ( elbow 90°+ 0,8 m+Terminal)</t>
  </si>
  <si>
    <t>1 M</t>
  </si>
  <si>
    <t>EN26</t>
  </si>
  <si>
    <t>EN89</t>
  </si>
  <si>
    <t>II2HM3B/P</t>
  </si>
  <si>
    <t>Already used for other project</t>
  </si>
  <si>
    <t>already used for another project</t>
  </si>
  <si>
    <t>2018</t>
  </si>
  <si>
    <t>THyGA Segment Seg300 domestic cookers</t>
  </si>
  <si>
    <t>they were appart?</t>
  </si>
  <si>
    <t>They were appart?</t>
  </si>
  <si>
    <t>D1</t>
  </si>
  <si>
    <t>D2c</t>
  </si>
  <si>
    <t>D7v02</t>
  </si>
  <si>
    <t>D8v02</t>
  </si>
  <si>
    <t>EB10v03</t>
  </si>
  <si>
    <t>EN05v03</t>
  </si>
  <si>
    <t>EN06v04</t>
  </si>
  <si>
    <t>EN10v03</t>
  </si>
  <si>
    <t>EB07V03</t>
  </si>
  <si>
    <t>EB08v04</t>
  </si>
  <si>
    <t>EB09v03</t>
  </si>
  <si>
    <t>EB11v03</t>
  </si>
  <si>
    <t>BS01</t>
  </si>
  <si>
    <t>BS02</t>
  </si>
  <si>
    <t>EN07v04</t>
  </si>
  <si>
    <t>EN09v04</t>
  </si>
  <si>
    <t>EB15V03</t>
  </si>
  <si>
    <t>EB16V03</t>
  </si>
  <si>
    <t>AP01V01</t>
  </si>
  <si>
    <t>EN13</t>
  </si>
  <si>
    <t>EN14</t>
  </si>
  <si>
    <t>EN15</t>
  </si>
  <si>
    <t>EN16</t>
  </si>
  <si>
    <t>EN22</t>
  </si>
  <si>
    <t>EN08v04</t>
  </si>
  <si>
    <t>EN11V02</t>
  </si>
  <si>
    <t>EN12aV02</t>
  </si>
  <si>
    <t>EN12bV02</t>
  </si>
  <si>
    <t>D3</t>
  </si>
  <si>
    <t>D9v02</t>
  </si>
  <si>
    <t>D10v02</t>
  </si>
  <si>
    <t>D1_SEGM_301</t>
  </si>
  <si>
    <t>D2_SEGM_301</t>
  </si>
  <si>
    <t>D7_SEGM_301</t>
  </si>
  <si>
    <t>D8_SEGM_301</t>
  </si>
  <si>
    <t>EB10_SEGM_301</t>
  </si>
  <si>
    <t>EN05_SEGM_301</t>
  </si>
  <si>
    <t>EN06_SEGM_301</t>
  </si>
  <si>
    <t>EN10_SEGM_301</t>
  </si>
  <si>
    <t>EB07_SEGM_301 &amp; 302</t>
  </si>
  <si>
    <t>EB08_SEGM_303</t>
  </si>
  <si>
    <t>EB09_SEGM_303</t>
  </si>
  <si>
    <t>BSH_SEGM_303</t>
  </si>
  <si>
    <t>EN07_SEGM_303</t>
  </si>
  <si>
    <t>EN09_SEGM_303</t>
  </si>
  <si>
    <t>EB15_SEGM_304</t>
  </si>
  <si>
    <t>EB16_SEGM_304</t>
  </si>
  <si>
    <t>A+_SEGM_302</t>
  </si>
  <si>
    <t>EN13_SEGM_301</t>
  </si>
  <si>
    <t>EN14_SEGM_301</t>
  </si>
  <si>
    <t>EN15_SEGM_311</t>
  </si>
  <si>
    <t>EN16_SEGM_309</t>
  </si>
  <si>
    <t>EN22_SEGM_301</t>
  </si>
  <si>
    <t>EN08_SEGM_301</t>
  </si>
  <si>
    <t>EN11_SEGM_301</t>
  </si>
  <si>
    <t>EN12b_SEGM_301</t>
  </si>
  <si>
    <t>D3_SEGM_301</t>
  </si>
  <si>
    <t>D9_SEGM_311</t>
  </si>
  <si>
    <t>D10_SEGM_311</t>
  </si>
  <si>
    <t>D2</t>
  </si>
  <si>
    <t>D7</t>
  </si>
  <si>
    <t>D8</t>
  </si>
  <si>
    <t>EB10</t>
  </si>
  <si>
    <t>EN05</t>
  </si>
  <si>
    <t>EN06</t>
  </si>
  <si>
    <t>EN10</t>
  </si>
  <si>
    <t>EN08</t>
  </si>
  <si>
    <t>EN11</t>
  </si>
  <si>
    <t>EN12b</t>
  </si>
  <si>
    <t>EB07</t>
  </si>
  <si>
    <t>EB08</t>
  </si>
  <si>
    <t>EB09</t>
  </si>
  <si>
    <t>EB11</t>
  </si>
  <si>
    <t>EN07</t>
  </si>
  <si>
    <t>EN09</t>
  </si>
  <si>
    <t>EB15</t>
  </si>
  <si>
    <t>EB16</t>
  </si>
  <si>
    <t>D9</t>
  </si>
  <si>
    <t>D10</t>
  </si>
  <si>
    <t>301 &amp; 302</t>
  </si>
  <si>
    <t>BSH</t>
  </si>
  <si>
    <t>Freestanding cooker. Gas hob</t>
  </si>
  <si>
    <t>Cookers Hobs</t>
  </si>
  <si>
    <t>ch</t>
  </si>
  <si>
    <t>1.0</t>
  </si>
  <si>
    <t>EN30 free standing cooker with partialy aerated ribbon burner (oven)   ”atmospheric 
Partially Aerated Single Ring burner” (hob)</t>
  </si>
  <si>
    <t>Oven</t>
  </si>
  <si>
    <t>Top oven burner (grill)</t>
  </si>
  <si>
    <t>See above</t>
  </si>
  <si>
    <t>Surf. atmospheric burner (large)</t>
  </si>
  <si>
    <t>Surface atmospheric burner</t>
  </si>
  <si>
    <t>venturi burner (High Output)</t>
  </si>
  <si>
    <t>Partially premixed atmospheric burner</t>
  </si>
  <si>
    <t>Atmospheric burner (Standard Output Burner)</t>
  </si>
  <si>
    <t>Atmospheric multi ring burner (dual wok burner)</t>
  </si>
  <si>
    <t>Venturi multi ring burner (dual wok burner)</t>
  </si>
  <si>
    <t>venturi burner (Economy)</t>
  </si>
  <si>
    <t>Venturi type burner</t>
  </si>
  <si>
    <t>Horizontal venturi burner</t>
  </si>
  <si>
    <t>open</t>
  </si>
  <si>
    <t>Open burner</t>
  </si>
  <si>
    <t>Flame sheet</t>
  </si>
  <si>
    <t>Tubular cavity burner</t>
  </si>
  <si>
    <t>SPECIFIC DESIGN (Atmospheric burner)</t>
  </si>
  <si>
    <t>Venturi vertical flame burner</t>
  </si>
  <si>
    <t>Cavity burner "metal sheet"</t>
  </si>
  <si>
    <t>Cavity burner "metal sheet" with deflector</t>
  </si>
  <si>
    <t>The bigest one</t>
  </si>
  <si>
    <t>The smallest one</t>
  </si>
  <si>
    <t>Front Left (largest burner)</t>
  </si>
  <si>
    <t>Back left</t>
  </si>
  <si>
    <t>B1 - Auxiliary</t>
  </si>
  <si>
    <t>Rapid burner B3</t>
  </si>
  <si>
    <t>Double crown dual wok burner (5kW)</t>
  </si>
  <si>
    <t>Double crown dual wok burner (6kW)</t>
  </si>
  <si>
    <t>B4 - Multi Ring</t>
  </si>
  <si>
    <t>B4 - Multi Crown</t>
  </si>
  <si>
    <t>120mm diameter</t>
  </si>
  <si>
    <t>Rapid</t>
  </si>
  <si>
    <t>Auxiliary</t>
  </si>
  <si>
    <t>Grill</t>
  </si>
  <si>
    <t>Multiring Wok burner</t>
  </si>
  <si>
    <t>Bridge burner</t>
  </si>
  <si>
    <t>Rapid burner</t>
  </si>
  <si>
    <t>Auxiliary  burner</t>
  </si>
  <si>
    <t>OVEN</t>
  </si>
  <si>
    <t>Only minimum power input</t>
  </si>
  <si>
    <t>Nor relevant</t>
  </si>
  <si>
    <t>Screw in the valve</t>
  </si>
  <si>
    <t>Not mentionned in product documentation</t>
  </si>
  <si>
    <t>not relevant</t>
  </si>
  <si>
    <t>Type A</t>
  </si>
  <si>
    <t>Type A appliance</t>
  </si>
  <si>
    <t>A</t>
  </si>
  <si>
    <t>type A</t>
  </si>
  <si>
    <t>EN30</t>
  </si>
  <si>
    <t>EN 30-1-1:2008+A3:2013 E</t>
  </si>
  <si>
    <t>EN 30-1-1, EN30-2-1</t>
  </si>
  <si>
    <t>EN30-1</t>
  </si>
  <si>
    <t>EN 30</t>
  </si>
  <si>
    <t>EN 30-1-1:2008+A3:2013; EN 30-2-1:2015</t>
  </si>
  <si>
    <t>EN203</t>
  </si>
  <si>
    <t xml:space="preserve">III 2H3B/P   </t>
  </si>
  <si>
    <t>II 2ELL3B/P</t>
  </si>
  <si>
    <t>E+</t>
  </si>
  <si>
    <t>2H3B/P</t>
  </si>
  <si>
    <t>II2H3B/P</t>
  </si>
  <si>
    <t>II2H3+</t>
  </si>
  <si>
    <t>Bought new in a shop 2020</t>
  </si>
  <si>
    <t>sent by manufacturer</t>
  </si>
  <si>
    <t>Electrolux Appliance AB, Krakow, Poland</t>
  </si>
  <si>
    <t>Spain</t>
  </si>
  <si>
    <t>Manufacturer</t>
  </si>
  <si>
    <t>italy</t>
  </si>
  <si>
    <t>Production</t>
  </si>
  <si>
    <t>Production (brand new)</t>
  </si>
  <si>
    <t>Manufacturer (UK)</t>
  </si>
  <si>
    <t>Not known</t>
  </si>
  <si>
    <t>recent</t>
  </si>
  <si>
    <t>turns on/off automatically because of the thermostat, strange results</t>
  </si>
  <si>
    <t>THyGA Segment 400a - Premix Catering</t>
  </si>
  <si>
    <t>EB19V02</t>
  </si>
  <si>
    <t>EB20V02</t>
  </si>
  <si>
    <t>EB03v03</t>
  </si>
  <si>
    <t>EB17v01</t>
  </si>
  <si>
    <t>GA04</t>
  </si>
  <si>
    <t>EB18v01</t>
  </si>
  <si>
    <t>EB21V01</t>
  </si>
  <si>
    <t>EB22V01</t>
  </si>
  <si>
    <t>EB23V01</t>
  </si>
  <si>
    <t>EB24V01</t>
  </si>
  <si>
    <t>EB19_SEGM_404</t>
  </si>
  <si>
    <t>EB03_SEGM_404</t>
  </si>
  <si>
    <t>EB17_SEGM_405</t>
  </si>
  <si>
    <t>GA4_SEGM_406</t>
  </si>
  <si>
    <t>EB18_SEGM_409</t>
  </si>
  <si>
    <t>EB21_SEGM_410</t>
  </si>
  <si>
    <t>EB22_SEGM_402</t>
  </si>
  <si>
    <t>EB23_SEGM_402</t>
  </si>
  <si>
    <t>EB24_SEGM_404</t>
  </si>
  <si>
    <t>EB22</t>
  </si>
  <si>
    <t>EB23</t>
  </si>
  <si>
    <t>EB24</t>
  </si>
  <si>
    <t>EB19</t>
  </si>
  <si>
    <t>EB20</t>
  </si>
  <si>
    <t>EB03</t>
  </si>
  <si>
    <t>EB17</t>
  </si>
  <si>
    <t>EB18</t>
  </si>
  <si>
    <t>EB21</t>
  </si>
  <si>
    <t>GA4</t>
  </si>
  <si>
    <t>C (Hot air mode)</t>
  </si>
  <si>
    <t>C (Damper mode)</t>
  </si>
  <si>
    <t>Combi-Oven</t>
  </si>
  <si>
    <t>Fryer</t>
  </si>
  <si>
    <t>premix burner</t>
  </si>
  <si>
    <t>Draught burner</t>
  </si>
  <si>
    <t xml:space="preserve">Multi-ramp tubular slot burner </t>
  </si>
  <si>
    <t xml:space="preserve">Tubular or circular burner </t>
  </si>
  <si>
    <t>Circular burner with holes</t>
  </si>
  <si>
    <t xml:space="preserve">multi-ramp tubular slot burner </t>
  </si>
  <si>
    <t>Y*</t>
  </si>
  <si>
    <t>Y (Embedded in the gas valve)</t>
  </si>
  <si>
    <t>CO2 adjustments</t>
  </si>
  <si>
    <t>ask Eric if it is a CO2 adjustment</t>
  </si>
  <si>
    <t>nozzle / nozzle pressure</t>
  </si>
  <si>
    <t>Nozzle/Nozzle pressure</t>
  </si>
  <si>
    <t>Nozzle/Nozzle Pressure</t>
  </si>
  <si>
    <t>Pneumatic Air-Gas Ratio System</t>
  </si>
  <si>
    <t>A3/B23</t>
  </si>
  <si>
    <t>A3</t>
  </si>
  <si>
    <t xml:space="preserve"> NA (A1)</t>
  </si>
  <si>
    <t>NA (A1)</t>
  </si>
  <si>
    <t>A1</t>
  </si>
  <si>
    <t xml:space="preserve"> NA</t>
  </si>
  <si>
    <t>EN 203</t>
  </si>
  <si>
    <t>EN 203-2-2</t>
  </si>
  <si>
    <t>EN203-1 and EN203-4</t>
  </si>
  <si>
    <t>II2R3R</t>
  </si>
  <si>
    <t>G 20, G25/G25.1, G30 &amp; G31</t>
  </si>
  <si>
    <t>II2ELL3B/P</t>
  </si>
  <si>
    <t>I2E( R )</t>
  </si>
  <si>
    <t xml:space="preserve"> II2ELL3B/P</t>
  </si>
  <si>
    <t>Germany</t>
  </si>
  <si>
    <t>New device, but already used for another project (3 test days).</t>
  </si>
  <si>
    <t>THyGA Segment 400b - Non Premix Catering</t>
  </si>
  <si>
    <t>EB14v01</t>
  </si>
  <si>
    <t>EB04v04</t>
  </si>
  <si>
    <t>EB05v04</t>
  </si>
  <si>
    <t>EB06v03</t>
  </si>
  <si>
    <t>GA03</t>
  </si>
  <si>
    <t>GA17v03</t>
  </si>
  <si>
    <t>EB14_SEGM_401</t>
  </si>
  <si>
    <t>EB04_SEGM_402</t>
  </si>
  <si>
    <t>EB05_SEGM_402</t>
  </si>
  <si>
    <t>EB06_SEGM_408</t>
  </si>
  <si>
    <t>GA3_SEGM_407</t>
  </si>
  <si>
    <t>GA_17_SEGM_406</t>
  </si>
  <si>
    <t>EB14</t>
  </si>
  <si>
    <t>EB04</t>
  </si>
  <si>
    <t>EB05</t>
  </si>
  <si>
    <t>EB06</t>
  </si>
  <si>
    <t>GA3</t>
  </si>
  <si>
    <t>GA_17</t>
  </si>
  <si>
    <t>Not specified</t>
  </si>
  <si>
    <t>Catering</t>
  </si>
  <si>
    <t>Catering - Cooker Hobs</t>
  </si>
  <si>
    <t>O - Braising pan (Brat pan)</t>
  </si>
  <si>
    <t>Catering (O)</t>
  </si>
  <si>
    <t>Wok Burner 12 kW</t>
  </si>
  <si>
    <t>Venturi + 6kW atmospheric open burner</t>
  </si>
  <si>
    <t>Venturi + 10kW atmospheric open burner</t>
  </si>
  <si>
    <t>atmospheric burner</t>
  </si>
  <si>
    <t>no</t>
  </si>
  <si>
    <t>Y - embedded in the gas valve (excluded)</t>
  </si>
  <si>
    <t>yes</t>
  </si>
  <si>
    <t>B22</t>
  </si>
  <si>
    <t>min</t>
  </si>
  <si>
    <t>EN 203-2-1</t>
  </si>
  <si>
    <t>EN 203-1, EN 203-2-8</t>
  </si>
  <si>
    <t>EN 203-1 and EN 203-2-7</t>
  </si>
  <si>
    <t>EN203-1 AND EN 203-4</t>
  </si>
  <si>
    <t>II2ELL3B/P at 20 &amp; 50 mbar</t>
  </si>
  <si>
    <t>Switzerland</t>
  </si>
  <si>
    <t>New appliance, it was a back-up appliance for another project.</t>
  </si>
  <si>
    <t>THyGA Segment 500 - Space Heaters</t>
  </si>
  <si>
    <t>GA02</t>
  </si>
  <si>
    <t>GA06V03</t>
  </si>
  <si>
    <t>GA07v03</t>
  </si>
  <si>
    <t>GA08v02</t>
  </si>
  <si>
    <t>GA2_SEGM_503</t>
  </si>
  <si>
    <t>GA6_SEGM_507</t>
  </si>
  <si>
    <t>GA7_SEGM_503</t>
  </si>
  <si>
    <t>GA8_SEGM_504</t>
  </si>
  <si>
    <t>GA2</t>
  </si>
  <si>
    <t>GA6</t>
  </si>
  <si>
    <t>GA7</t>
  </si>
  <si>
    <t>GA8</t>
  </si>
  <si>
    <t>EN613 Convection heater</t>
  </si>
  <si>
    <t>F</t>
  </si>
  <si>
    <t>Fires</t>
  </si>
  <si>
    <t xml:space="preserve">atmospheric </t>
  </si>
  <si>
    <t>Y ( only for min.heat input)</t>
  </si>
  <si>
    <t>NO</t>
  </si>
  <si>
    <t>C11</t>
  </si>
  <si>
    <t>BAs</t>
  </si>
  <si>
    <t>1m + elbow 90°+terminal</t>
  </si>
  <si>
    <t>1mVertical+ elbow90°+ Terminal</t>
  </si>
  <si>
    <t>EN 613</t>
  </si>
  <si>
    <t>EN613</t>
  </si>
  <si>
    <t>EN 13278</t>
  </si>
  <si>
    <t>Already used for another project</t>
  </si>
  <si>
    <t>New appliance</t>
  </si>
  <si>
    <t>new appliance</t>
  </si>
  <si>
    <t>THyGA Segment 600 - C-H-P</t>
  </si>
  <si>
    <t>GA12V03</t>
  </si>
  <si>
    <t>GA13V01</t>
  </si>
  <si>
    <t>GW09V03</t>
  </si>
  <si>
    <t>EN20V01</t>
  </si>
  <si>
    <t>D11</t>
  </si>
  <si>
    <t>GA12_SEGM_604</t>
  </si>
  <si>
    <t>GA13_SEGM_605</t>
  </si>
  <si>
    <t>GW09_SEGM_602</t>
  </si>
  <si>
    <t>GW09</t>
  </si>
  <si>
    <t>EN20</t>
  </si>
  <si>
    <t>GA12</t>
  </si>
  <si>
    <t>GA13</t>
  </si>
  <si>
    <t>9.7</t>
  </si>
  <si>
    <t>EN 50465 Internal Combustion Engine</t>
  </si>
  <si>
    <t>19.5</t>
  </si>
  <si>
    <t>PEM Fuel cell</t>
  </si>
  <si>
    <t>unknow</t>
  </si>
  <si>
    <t>Heating &amp; Electricity</t>
  </si>
  <si>
    <t>Y (see comment)</t>
  </si>
  <si>
    <t>49.6 (100 % Power Modulation)</t>
  </si>
  <si>
    <t>30.5 (50 % Power Modulation)</t>
  </si>
  <si>
    <t>C33</t>
  </si>
  <si>
    <t>B33</t>
  </si>
  <si>
    <t>B23, C53, C63</t>
  </si>
  <si>
    <t>60 mm PP duct</t>
  </si>
  <si>
    <t>MIN</t>
  </si>
  <si>
    <t>3m</t>
  </si>
  <si>
    <t>1.5 M</t>
  </si>
  <si>
    <t>1.8 m</t>
  </si>
  <si>
    <t>EN 50465</t>
  </si>
  <si>
    <t>I2N</t>
  </si>
  <si>
    <t>I2E(S) BE</t>
  </si>
  <si>
    <t>NEW</t>
  </si>
  <si>
    <t>GWI own from another project</t>
  </si>
  <si>
    <t>University Mons Belgium</t>
  </si>
  <si>
    <t>THyGA Segment 700 - Heat Pumps</t>
  </si>
  <si>
    <t>GA14</t>
  </si>
  <si>
    <t>GA14_SEGM_703</t>
  </si>
  <si>
    <t>y</t>
  </si>
  <si>
    <t>B23P</t>
  </si>
  <si>
    <t>EN12309</t>
  </si>
  <si>
    <t>THyGA Segment 800 - Other</t>
  </si>
  <si>
    <t>GA15V03</t>
  </si>
  <si>
    <t>EB12V03</t>
  </si>
  <si>
    <t>EB13V03</t>
  </si>
  <si>
    <t>EB25V02</t>
  </si>
  <si>
    <t>EB26V02</t>
  </si>
  <si>
    <t>GW24V02</t>
  </si>
  <si>
    <t>GW25V02</t>
  </si>
  <si>
    <t>GW26V02</t>
  </si>
  <si>
    <t>IR radiant heater</t>
  </si>
  <si>
    <t>Air heater</t>
  </si>
  <si>
    <t>Air heater&lt;70kW</t>
  </si>
  <si>
    <t>Domestic dryer</t>
  </si>
  <si>
    <t>GA15_SEGM_809</t>
  </si>
  <si>
    <t>EB12_SEGM_803</t>
  </si>
  <si>
    <t>EB13_SEGM_802</t>
  </si>
  <si>
    <t>EB25_SEGM_802</t>
  </si>
  <si>
    <t>EB26_SEGM_802</t>
  </si>
  <si>
    <t>GW24_SEGM_805</t>
  </si>
  <si>
    <t>GW25_SEGM_806</t>
  </si>
  <si>
    <t>GW26_SEGM_807</t>
  </si>
  <si>
    <t>EB13</t>
  </si>
  <si>
    <t>EB25</t>
  </si>
  <si>
    <t>EB26</t>
  </si>
  <si>
    <t>EB12</t>
  </si>
  <si>
    <t>GW24</t>
  </si>
  <si>
    <t>GW25</t>
  </si>
  <si>
    <t>GW26</t>
  </si>
  <si>
    <t>GA15</t>
  </si>
  <si>
    <t>EN 17175 Gas-fired overhead radiant strip heater</t>
  </si>
  <si>
    <t>(O) Gas-fired overhead radiant strip heaters</t>
  </si>
  <si>
    <t>Domestic tumble dryer</t>
  </si>
  <si>
    <t>Luminous Heater</t>
  </si>
  <si>
    <t>IR - Heater</t>
  </si>
  <si>
    <t>Premix + warm air recirculation</t>
  </si>
  <si>
    <t>n.a.</t>
  </si>
  <si>
    <t>N*</t>
  </si>
  <si>
    <t>Changing of the gas type or adjusting the combustion Air and gas pressure according to the instructions in the manual</t>
  </si>
  <si>
    <t>Ionization flame control</t>
  </si>
  <si>
    <t>B53, C13, C43, C53, C63</t>
  </si>
  <si>
    <t>B22, B52, Single Wall Ø 120mm</t>
  </si>
  <si>
    <t xml:space="preserve"> 2m</t>
  </si>
  <si>
    <t>EN 1458-1 // EN1458-2</t>
  </si>
  <si>
    <t>EN419</t>
  </si>
  <si>
    <t>EN 416</t>
  </si>
  <si>
    <t>EN 17175</t>
  </si>
  <si>
    <t>EN 17175:2019</t>
  </si>
  <si>
    <t>I2E, II2ELL</t>
  </si>
  <si>
    <t>II 2H3P (see attached certification)</t>
  </si>
  <si>
    <t>Dortmund</t>
  </si>
  <si>
    <t xml:space="preserve">Carlieuklima </t>
  </si>
  <si>
    <t>ITALY</t>
  </si>
  <si>
    <t>2022 SN: CKHE593</t>
  </si>
  <si>
    <t>The THyGA project's goal was to investigate how the end-use appliances(residential and commercial) would behave when fuelled with H2NG blends, evaluating safety, efficiency, lifetime, and environmental performance. 
The project consortium also worked on recommendations for supporting standardization activities and  mitigation test and actions that would support high scale deployement of H2NG blends for new and existing appliances. 
The project published 18 public reports, and organized several workshops, all available on the website https://thyga-project.eu/
To support the objectives of the European Commission and the Clean Hydrogen Partnership towards knowledge sharing, the THyGA project also published some OpenDatasets on the website: https://thyga-project.eu/category/open-access-data/</t>
  </si>
  <si>
    <t xml:space="preserve">This project has received funding from the Fuel Cells and Hydrogen 2 Joint Undertaking (now Clean Hydrogen Partnership) under Grant Agreement No 874983. This Joint Undertaking receives support from the European Union’s Horizon 2020 Research and Innovation program, Hydrogen Europe and Hydrogen Europe Research. </t>
  </si>
  <si>
    <t>This Excel sheets was used to summarize the data from all the tesing per appliance segment
        -The THyGA project advises the user to read the test protocol and the test results reports before using this calculation sheets
        -The THyGA project will not be responsible for mis-use of the Excel sheet or bad implementation of the results</t>
  </si>
  <si>
    <t>Instructions</t>
  </si>
  <si>
    <t>do not touch column A forom each sheet</t>
  </si>
  <si>
    <t>THyGA Segment</t>
  </si>
  <si>
    <t>Type of appliance</t>
  </si>
  <si>
    <t>Category</t>
  </si>
  <si>
    <t>Standard</t>
  </si>
  <si>
    <t>Total Appliance Population</t>
  </si>
  <si>
    <t>BOILERS</t>
  </si>
  <si>
    <t>Open flued (former EN 297)</t>
  </si>
  <si>
    <t>Partial premix/conv (atmos. &amp; fanned)</t>
  </si>
  <si>
    <t>13.588</t>
  </si>
  <si>
    <t>Low NOx technology burners</t>
  </si>
  <si>
    <t>2.012</t>
  </si>
  <si>
    <t>Room-sealed (former EN 483)</t>
  </si>
  <si>
    <t>25.333</t>
  </si>
  <si>
    <t>1.972</t>
  </si>
  <si>
    <t>1.781</t>
  </si>
  <si>
    <t>Condensing boiler (former EN 677)</t>
  </si>
  <si>
    <t>Partial premix fanned</t>
  </si>
  <si>
    <t>2.920</t>
  </si>
  <si>
    <t>Full premix (including CCB)</t>
  </si>
  <si>
    <t>56.492</t>
  </si>
  <si>
    <t>Forced-draught / Jet burner boiler (former EN 303-3)</t>
  </si>
  <si>
    <t>Jet burner</t>
  </si>
  <si>
    <t>1.129</t>
  </si>
  <si>
    <t>WATER HEATERS</t>
  </si>
  <si>
    <t>Instantaneous open flued</t>
  </si>
  <si>
    <t>Partial premix/atmos</t>
  </si>
  <si>
    <t>EN 26</t>
  </si>
  <si>
    <t>10.462</t>
  </si>
  <si>
    <t>Instantaneous room-sealed</t>
  </si>
  <si>
    <t>Partial premix/fanned</t>
  </si>
  <si>
    <t>4.484</t>
  </si>
  <si>
    <t>Storage open flued</t>
  </si>
  <si>
    <t>EN 89</t>
  </si>
  <si>
    <t>2.185</t>
  </si>
  <si>
    <t>Storage room-sealed</t>
  </si>
  <si>
    <t>Space Heaters</t>
  </si>
  <si>
    <t>Independent gas-fired convection heaters type B</t>
  </si>
  <si>
    <t>heating &amp; decoration</t>
  </si>
  <si>
    <t>4.678</t>
  </si>
  <si>
    <t>Independent gas-fired convection heaters type C</t>
  </si>
  <si>
    <t>heating &amp; decoration, balanced</t>
  </si>
  <si>
    <t>1.839</t>
  </si>
  <si>
    <t>Decorative fuel-effect gas appliance/burner</t>
  </si>
  <si>
    <t>EN 13278 + EN 509</t>
  </si>
  <si>
    <t>2.529</t>
  </si>
  <si>
    <t>Independent gas-fired flueless space heaters</t>
  </si>
  <si>
    <t>EN 14829</t>
  </si>
  <si>
    <t>Stirling Engines</t>
  </si>
  <si>
    <t>heating &amp; electricity production</t>
  </si>
  <si>
    <t>Internal Combustion Engine</t>
  </si>
  <si>
    <t>Micro Gas Turbine</t>
  </si>
  <si>
    <t>PEM FC</t>
  </si>
  <si>
    <t>SO FC</t>
  </si>
  <si>
    <t>HP</t>
  </si>
  <si>
    <t>Engine HP</t>
  </si>
  <si>
    <t>Heating</t>
  </si>
  <si>
    <t>EN 16905</t>
  </si>
  <si>
    <t>Adsorption</t>
  </si>
  <si>
    <t>EN 12309</t>
  </si>
  <si>
    <t>Absorption</t>
  </si>
  <si>
    <t>OTHER</t>
  </si>
  <si>
    <t>Commercial Dryers</t>
  </si>
  <si>
    <t>EN 12752-1 and -2</t>
  </si>
  <si>
    <t>unknown</t>
  </si>
  <si>
    <t>Infrared Radiant Heaters (former EN 416-1)</t>
  </si>
  <si>
    <t>non-domestic, tube radiant heaters</t>
  </si>
  <si>
    <t>Infrared Radiant Heaters (former EN 419-1)</t>
  </si>
  <si>
    <t xml:space="preserve">non-domestic, luminous radiant heaters </t>
  </si>
  <si>
    <t>EN 419</t>
  </si>
  <si>
    <t>Infrared Radiant Heaters (former EN 777-1)</t>
  </si>
  <si>
    <t>804bis</t>
  </si>
  <si>
    <t>Radiant strip</t>
  </si>
  <si>
    <t xml:space="preserve">with fan driven burners and recirculation fans </t>
  </si>
  <si>
    <t>EN 17082</t>
  </si>
  <si>
    <t>Air heaters (former EN 1020)</t>
  </si>
  <si>
    <t>non-domestic, forced convection, fan, &lt;300kW</t>
  </si>
  <si>
    <t>Air heaters (former EN 525)</t>
  </si>
  <si>
    <t>non-domestic, forced convection, &lt;300kW</t>
  </si>
  <si>
    <t>Air Heaters &lt;70kW (former EN778)</t>
  </si>
  <si>
    <t xml:space="preserve">Ducted warm air; forced convection air heaters </t>
  </si>
  <si>
    <t>EN 1518</t>
  </si>
  <si>
    <t>domestic washing machines</t>
  </si>
  <si>
    <t>domestic dryers</t>
  </si>
  <si>
    <t>COOKERS</t>
  </si>
  <si>
    <t>Surface burner (cooktops) with atmospheric burner or "Venturi" burner (vertical venturi burner)</t>
  </si>
  <si>
    <t>Single ring</t>
  </si>
  <si>
    <t>EN 30-x</t>
  </si>
  <si>
    <t>13.030</t>
  </si>
  <si>
    <t>Single crown</t>
  </si>
  <si>
    <t>16.287</t>
  </si>
  <si>
    <t>Multi ring (mainly double or triple ring)</t>
  </si>
  <si>
    <t>3.257</t>
  </si>
  <si>
    <t>Surface burner (cooktops) with partially premix burner (long horizontal venturi)</t>
  </si>
  <si>
    <t xml:space="preserve">Cavity burner "tubular" (ovens, freestanding ranges) </t>
  </si>
  <si>
    <t>2.697</t>
  </si>
  <si>
    <t>"Venturi" burner</t>
  </si>
  <si>
    <t>1.156</t>
  </si>
  <si>
    <t>Partially premixed</t>
  </si>
  <si>
    <t>27.712</t>
  </si>
  <si>
    <t xml:space="preserve">Cavity burner "metal sheet" (ovens, freestanding ranges) </t>
  </si>
  <si>
    <t xml:space="preserve">Atmospheric burner </t>
  </si>
  <si>
    <t>9.139</t>
  </si>
  <si>
    <t>3.917</t>
  </si>
  <si>
    <t>14.658</t>
  </si>
  <si>
    <t>CATERING</t>
  </si>
  <si>
    <t>Open burners and wok burners</t>
  </si>
  <si>
    <t xml:space="preserve">Circular burner with vertical slots </t>
  </si>
  <si>
    <t>Mixed ovens</t>
  </si>
  <si>
    <t>Draught burners</t>
  </si>
  <si>
    <t>Ovens</t>
  </si>
  <si>
    <t>Tubular or circular burners</t>
  </si>
  <si>
    <t>Boiling pans / pasta cookers</t>
  </si>
  <si>
    <t>Microperforated burner</t>
  </si>
  <si>
    <t>EN 203-2-3 EN 203-2-11</t>
  </si>
  <si>
    <t>Fryers</t>
  </si>
  <si>
    <t>Premix burner</t>
  </si>
  <si>
    <t>EN 203-2-4</t>
  </si>
  <si>
    <t>Salamanders / Rotisseries</t>
  </si>
  <si>
    <t>Ceramic or blue flame burners</t>
  </si>
  <si>
    <t>EN 203-2-7</t>
  </si>
  <si>
    <t>Brat pans</t>
  </si>
  <si>
    <t xml:space="preserve">multi-ramp tubular slot burners </t>
  </si>
  <si>
    <t>EN 203-2-8</t>
  </si>
  <si>
    <t>Covered burners (griddles, solid tops, pancake cookers)</t>
  </si>
  <si>
    <t>Tubular burner or multi-ramp tubular burner</t>
  </si>
  <si>
    <t>EN 203-2-9</t>
  </si>
  <si>
    <t>Barbecues</t>
  </si>
  <si>
    <t>Chargrill with burner tubes w/ holes on top</t>
  </si>
  <si>
    <t>EN 203-2-10</t>
  </si>
  <si>
    <t>the only formula are used to produce the diffeent figures of report D3.8. you cna produce them using the red cell with diferent KPIs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</si>
</sst>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b/>
      <sz val="10"/>
      <name val="Arial"/>
      <family val="2"/>
    </font>
    <font>
      <sz val="10"/>
      <color rgb="FFFF0000"/>
      <name val="Arial"/>
      <family val="2"/>
    </font>
    <font>
      <b/>
      <sz val="14"/>
      <color rgb="FFFF0000"/>
      <name val="Arial"/>
      <family val="2"/>
    </font>
    <font>
      <sz val="18"/>
      <color theme="1"/>
      <name val="Calibri"/>
      <family val="2"/>
      <scheme val="minor"/>
    </font>
    <font>
      <sz val="22"/>
      <color theme="1"/>
      <name val="Calibri"/>
      <family val="2"/>
      <scheme val="minor"/>
    </font>
    <font>
      <sz val="14"/>
      <color theme="0"/>
      <name val="Calibri"/>
      <family val="2"/>
      <scheme val="minor"/>
    </font>
    <font>
      <b/>
      <sz val="16"/>
      <color theme="5" tint="-0.249977111117893"/>
      <name val="Calibri"/>
      <family val="2"/>
      <scheme val="minor"/>
    </font>
    <font>
      <i/>
      <sz val="11"/>
      <color theme="1"/>
      <name val="Calibri"/>
      <family val="2"/>
      <scheme val="minor"/>
    </font>
    <font>
      <b/>
      <i/>
      <sz val="12"/>
      <color rgb="FFFF0000"/>
      <name val="Calibri"/>
      <family val="2"/>
      <scheme val="minor"/>
    </font>
    <font>
      <b/>
      <sz val="14"/>
      <color theme="9" tint="-0.249977111117893"/>
      <name val="Calibri"/>
      <family val="2"/>
      <scheme val="minor"/>
    </font>
    <font>
      <b/>
      <sz val="14"/>
      <color theme="5" tint="-0.249977111117893"/>
      <name val="Calibri"/>
      <family val="2"/>
      <scheme val="minor"/>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rgb="FF9C0006"/>
      <name val="Calibri"/>
      <family val="2"/>
      <scheme val="minor"/>
    </font>
    <font>
      <sz val="11"/>
      <color rgb="FF006100"/>
      <name val="Calibri"/>
      <family val="2"/>
      <scheme val="minor"/>
    </font>
    <font>
      <sz val="11"/>
      <name val="Calibri"/>
      <family val="2"/>
      <scheme val="minor"/>
    </font>
    <font>
      <i/>
      <sz val="11"/>
      <color indexed="23"/>
      <name val="Calibri"/>
      <family val="2"/>
    </font>
    <font>
      <sz val="8"/>
      <name val="Calibri"/>
      <family val="2"/>
      <scheme val="minor"/>
    </font>
    <font>
      <sz val="11"/>
      <color rgb="FFFF0000"/>
      <name val="Calibri"/>
      <family val="2"/>
      <scheme val="minor"/>
    </font>
    <font>
      <b/>
      <sz val="9"/>
      <color rgb="FF000000"/>
      <name val="Arial"/>
      <family val="2"/>
    </font>
    <font>
      <b/>
      <sz val="9"/>
      <color theme="1"/>
      <name val="Arial"/>
      <family val="2"/>
    </font>
    <font>
      <sz val="9"/>
      <color rgb="FF000000"/>
      <name val="Calibri"/>
      <family val="2"/>
      <scheme val="minor"/>
    </font>
    <font>
      <sz val="9"/>
      <color theme="1"/>
      <name val="Calibri"/>
      <family val="2"/>
      <scheme val="minor"/>
    </font>
    <font>
      <b/>
      <strike/>
      <sz val="9"/>
      <color rgb="FF000000"/>
      <name val="Arial"/>
      <family val="2"/>
    </font>
  </fonts>
  <fills count="2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tint="-0.34998626667073579"/>
        <bgColor indexed="64"/>
      </patternFill>
    </fill>
    <fill>
      <patternFill patternType="solid">
        <fgColor indexed="42"/>
      </patternFill>
    </fill>
    <fill>
      <patternFill patternType="solid">
        <fgColor indexed="45"/>
      </patternFill>
    </fill>
    <fill>
      <patternFill patternType="solid">
        <fgColor indexed="43"/>
      </patternFill>
    </fill>
    <fill>
      <patternFill patternType="solid">
        <fgColor indexed="26"/>
      </patternFill>
    </fill>
    <fill>
      <patternFill patternType="solid">
        <fgColor theme="9" tint="0.39997558519241921"/>
        <bgColor indexed="64"/>
      </patternFill>
    </fill>
    <fill>
      <patternFill patternType="solid">
        <fgColor rgb="FFFFC7CE"/>
      </patternFill>
    </fill>
    <fill>
      <patternFill patternType="solid">
        <fgColor rgb="FFC6EFCE"/>
      </patternFill>
    </fill>
    <fill>
      <patternFill patternType="solid">
        <fgColor indexed="27"/>
      </patternFill>
    </fill>
    <fill>
      <patternFill patternType="solid">
        <fgColor indexed="47"/>
      </patternFill>
    </fill>
    <fill>
      <patternFill patternType="solid">
        <fgColor indexed="51"/>
      </patternFill>
    </fill>
    <fill>
      <patternFill patternType="solid">
        <fgColor theme="0"/>
      </patternFill>
    </fill>
    <fill>
      <patternFill patternType="solid">
        <fgColor rgb="FFFFFFFF"/>
        <bgColor indexed="64"/>
      </patternFill>
    </fill>
    <fill>
      <patternFill patternType="solid">
        <fgColor rgb="FFCCFFFF"/>
        <bgColor indexed="64"/>
      </patternFill>
    </fill>
    <fill>
      <patternFill patternType="solid">
        <fgColor rgb="FFFFFF99"/>
        <bgColor indexed="64"/>
      </patternFill>
    </fill>
    <fill>
      <patternFill patternType="solid">
        <fgColor rgb="FFC0C0C0"/>
        <bgColor indexed="64"/>
      </patternFill>
    </fill>
    <fill>
      <patternFill patternType="solid">
        <fgColor rgb="FF70AD47"/>
        <bgColor indexed="64"/>
      </patternFill>
    </fill>
    <fill>
      <patternFill patternType="solid">
        <fgColor rgb="FFFFC000"/>
        <bgColor indexed="64"/>
      </patternFill>
    </fill>
    <fill>
      <patternFill patternType="solid">
        <fgColor rgb="FFBDD7EE"/>
        <bgColor indexed="64"/>
      </patternFill>
    </fill>
    <fill>
      <patternFill patternType="solid">
        <fgColor rgb="FFFFCC99"/>
        <bgColor indexed="64"/>
      </patternFill>
    </fill>
  </fills>
  <borders count="7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indexed="64"/>
      </left>
      <right/>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s>
  <cellStyleXfs count="65">
    <xf numFmtId="0" fontId="0" fillId="0" borderId="0"/>
    <xf numFmtId="0" fontId="13" fillId="0" borderId="0"/>
    <xf numFmtId="0" fontId="15"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4" fillId="8" borderId="0" applyNumberFormat="0" applyBorder="0" applyAlignment="0" applyProtection="0"/>
    <xf numFmtId="0" fontId="16" fillId="8" borderId="0" applyNumberFormat="0" applyBorder="0" applyAlignment="0" applyProtection="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9" borderId="0" applyNumberFormat="0" applyBorder="0" applyAlignment="0" applyProtection="0"/>
    <xf numFmtId="0" fontId="13" fillId="10" borderId="33" applyNumberFormat="0" applyFont="0" applyAlignment="0" applyProtection="0"/>
    <xf numFmtId="0" fontId="1" fillId="0" borderId="0"/>
    <xf numFmtId="0" fontId="14" fillId="7"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12" borderId="0" applyNumberFormat="0" applyBorder="0" applyAlignment="0" applyProtection="0"/>
    <xf numFmtId="0" fontId="15"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13" borderId="0" applyNumberFormat="0" applyBorder="0" applyAlignment="0" applyProtection="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4" fillId="14" borderId="0" applyNumberFormat="0" applyBorder="0" applyAlignment="0" applyProtection="0"/>
    <xf numFmtId="0" fontId="1" fillId="0" borderId="0"/>
    <xf numFmtId="0" fontId="1" fillId="0" borderId="0"/>
    <xf numFmtId="0" fontId="15" fillId="7" borderId="0" applyNumberFormat="0" applyBorder="0" applyAlignment="0" applyProtection="0"/>
    <xf numFmtId="0" fontId="14" fillId="15" borderId="0" applyNumberFormat="0" applyBorder="0" applyAlignment="0" applyProtection="0"/>
    <xf numFmtId="0" fontId="21" fillId="0" borderId="0" applyNumberFormat="0" applyFill="0" applyBorder="0" applyAlignment="0" applyProtection="0"/>
    <xf numFmtId="0" fontId="17" fillId="9" borderId="0" applyNumberFormat="0" applyBorder="0" applyAlignment="0" applyProtection="0"/>
    <xf numFmtId="0" fontId="15" fillId="7" borderId="0" applyNumberFormat="0" applyBorder="0" applyAlignment="0" applyProtection="0"/>
    <xf numFmtId="0" fontId="14" fillId="16" borderId="0" applyNumberFormat="0" applyBorder="0" applyAlignment="0" applyProtection="0"/>
    <xf numFmtId="9" fontId="13" fillId="0" borderId="0" applyFont="0" applyFill="0" applyBorder="0" applyAlignment="0" applyProtection="0"/>
    <xf numFmtId="0" fontId="1" fillId="0" borderId="0"/>
    <xf numFmtId="0" fontId="17" fillId="9" borderId="0" applyNumberFormat="0" applyBorder="0" applyAlignment="0" applyProtection="0"/>
  </cellStyleXfs>
  <cellXfs count="217">
    <xf numFmtId="0" fontId="0" fillId="0" borderId="0" xfId="0"/>
    <xf numFmtId="0" fontId="0" fillId="2" borderId="0" xfId="0" applyFill="1"/>
    <xf numFmtId="0" fontId="0" fillId="2" borderId="0" xfId="0" applyFill="1" applyAlignment="1">
      <alignment horizont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3" fillId="2" borderId="7" xfId="0" applyFont="1" applyFill="1" applyBorder="1" applyAlignment="1">
      <alignment horizontal="center" vertical="center" wrapText="1"/>
    </xf>
    <xf numFmtId="2" fontId="0" fillId="2" borderId="0" xfId="0" applyNumberFormat="1" applyFill="1" applyAlignment="1">
      <alignment horizontal="center" vertical="center" wrapText="1"/>
    </xf>
    <xf numFmtId="2" fontId="0" fillId="2" borderId="7" xfId="0" applyNumberFormat="1" applyFill="1" applyBorder="1" applyAlignment="1">
      <alignment horizontal="center" vertical="center" wrapText="1"/>
    </xf>
    <xf numFmtId="2" fontId="0" fillId="2" borderId="3" xfId="0" applyNumberFormat="1" applyFill="1" applyBorder="1" applyAlignment="1">
      <alignment horizontal="center" vertical="center" wrapText="1"/>
    </xf>
    <xf numFmtId="2" fontId="3" fillId="2" borderId="0" xfId="0" applyNumberFormat="1" applyFont="1" applyFill="1" applyAlignment="1">
      <alignment horizontal="center" vertical="center" wrapText="1"/>
    </xf>
    <xf numFmtId="0" fontId="0" fillId="2" borderId="0" xfId="0" applyFill="1" applyAlignment="1">
      <alignment vertical="center"/>
    </xf>
    <xf numFmtId="0" fontId="0" fillId="2" borderId="6" xfId="0" applyFill="1" applyBorder="1" applyAlignment="1">
      <alignment vertical="center"/>
    </xf>
    <xf numFmtId="0" fontId="0" fillId="2" borderId="0" xfId="0" applyFill="1" applyAlignment="1">
      <alignment horizontal="left" vertical="center"/>
    </xf>
    <xf numFmtId="0" fontId="4" fillId="2" borderId="0" xfId="0" applyFont="1" applyFill="1" applyAlignment="1">
      <alignment horizontal="left" vertical="center"/>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6" xfId="0"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7" xfId="0" applyFill="1" applyBorder="1" applyAlignment="1">
      <alignment horizontal="center" vertical="center"/>
    </xf>
    <xf numFmtId="0" fontId="0" fillId="2" borderId="27" xfId="0" applyFill="1" applyBorder="1" applyAlignment="1">
      <alignment horizontal="center" vertical="center" wrapText="1"/>
    </xf>
    <xf numFmtId="0" fontId="7" fillId="3" borderId="28" xfId="0" applyFont="1" applyFill="1" applyBorder="1" applyAlignment="1">
      <alignment vertical="center"/>
    </xf>
    <xf numFmtId="0" fontId="7" fillId="3" borderId="28" xfId="0" applyFont="1" applyFill="1" applyBorder="1"/>
    <xf numFmtId="0" fontId="7" fillId="3" borderId="25" xfId="0" applyFont="1" applyFill="1" applyBorder="1"/>
    <xf numFmtId="0" fontId="0" fillId="2" borderId="8" xfId="0" applyFill="1" applyBorder="1"/>
    <xf numFmtId="0" fontId="0" fillId="2" borderId="22" xfId="0" applyFill="1" applyBorder="1" applyAlignment="1">
      <alignment horizontal="center" vertical="center"/>
    </xf>
    <xf numFmtId="0" fontId="7" fillId="3" borderId="28"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8" fillId="2" borderId="0" xfId="0" applyFont="1" applyFill="1" applyAlignment="1">
      <alignment horizontal="left" vertical="center"/>
    </xf>
    <xf numFmtId="0" fontId="0" fillId="2" borderId="15" xfId="0" applyFill="1" applyBorder="1"/>
    <xf numFmtId="0" fontId="0" fillId="2" borderId="6" xfId="0" applyFill="1" applyBorder="1" applyAlignment="1">
      <alignment horizontal="left" vertical="center"/>
    </xf>
    <xf numFmtId="0" fontId="0" fillId="2" borderId="23" xfId="0" applyFill="1" applyBorder="1" applyAlignment="1">
      <alignment horizontal="center" vertical="center"/>
    </xf>
    <xf numFmtId="0" fontId="9" fillId="6" borderId="0" xfId="0" applyFont="1" applyFill="1" applyAlignment="1">
      <alignment horizontal="right"/>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4" xfId="0" applyFill="1" applyBorder="1" applyAlignment="1">
      <alignment horizontal="center" vertical="center"/>
    </xf>
    <xf numFmtId="0" fontId="2" fillId="2" borderId="11" xfId="0" applyFont="1" applyFill="1" applyBorder="1" applyAlignment="1">
      <alignment horizontal="center" vertical="center"/>
    </xf>
    <xf numFmtId="0" fontId="11" fillId="2" borderId="0" xfId="0" applyFont="1" applyFill="1"/>
    <xf numFmtId="0" fontId="0" fillId="2" borderId="16" xfId="0" applyFill="1" applyBorder="1"/>
    <xf numFmtId="0" fontId="0" fillId="2" borderId="13" xfId="0" applyFill="1" applyBorder="1" applyAlignment="1">
      <alignment horizontal="center" vertical="center"/>
    </xf>
    <xf numFmtId="0" fontId="0" fillId="2" borderId="21" xfId="0" applyFill="1" applyBorder="1" applyAlignment="1">
      <alignment horizontal="center" vertical="center"/>
    </xf>
    <xf numFmtId="0" fontId="0" fillId="2" borderId="24" xfId="0" applyFill="1" applyBorder="1" applyAlignment="1">
      <alignment horizontal="center" vertical="center"/>
    </xf>
    <xf numFmtId="0" fontId="12" fillId="2" borderId="0" xfId="0" applyFont="1" applyFill="1"/>
    <xf numFmtId="0" fontId="0" fillId="2" borderId="42" xfId="0" applyFill="1" applyBorder="1" applyAlignment="1">
      <alignment horizontal="center" vertical="center"/>
    </xf>
    <xf numFmtId="0" fontId="0" fillId="2" borderId="42" xfId="0" applyFill="1" applyBorder="1" applyAlignment="1">
      <alignment horizontal="center" vertical="center" wrapText="1"/>
    </xf>
    <xf numFmtId="0" fontId="3" fillId="2" borderId="42" xfId="0" applyFont="1" applyFill="1" applyBorder="1" applyAlignment="1">
      <alignment horizontal="center" vertical="center" wrapText="1"/>
    </xf>
    <xf numFmtId="0" fontId="0" fillId="2" borderId="17" xfId="0" applyFill="1" applyBorder="1"/>
    <xf numFmtId="0" fontId="0" fillId="2" borderId="4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7" fillId="0" borderId="0" xfId="0" applyFont="1"/>
    <xf numFmtId="0" fontId="0" fillId="0" borderId="0" xfId="0" applyAlignment="1">
      <alignment horizontal="center" vertical="center" wrapText="1"/>
    </xf>
    <xf numFmtId="0" fontId="3" fillId="0" borderId="0" xfId="0" applyFont="1" applyAlignment="1">
      <alignment horizontal="center" vertical="center" wrapText="1"/>
    </xf>
    <xf numFmtId="164" fontId="0" fillId="0" borderId="0" xfId="0" applyNumberFormat="1" applyAlignment="1">
      <alignment horizontal="center" vertical="center" wrapText="1"/>
    </xf>
    <xf numFmtId="2" fontId="0" fillId="0" borderId="0" xfId="0" applyNumberFormat="1" applyAlignment="1">
      <alignment horizontal="center" vertical="center" wrapText="1"/>
    </xf>
    <xf numFmtId="0" fontId="2" fillId="2" borderId="5" xfId="0" applyFont="1" applyFill="1" applyBorder="1" applyAlignment="1">
      <alignment horizontal="center" vertical="center"/>
    </xf>
    <xf numFmtId="2" fontId="3" fillId="0" borderId="0" xfId="0" applyNumberFormat="1" applyFont="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4"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0" fillId="2" borderId="37" xfId="0" applyFill="1" applyBorder="1" applyAlignment="1">
      <alignment horizontal="center" vertical="center"/>
    </xf>
    <xf numFmtId="0" fontId="2" fillId="2" borderId="40" xfId="0" applyFont="1"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28"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0" fillId="2" borderId="18" xfId="0" applyFill="1" applyBorder="1"/>
    <xf numFmtId="0" fontId="0" fillId="2" borderId="43" xfId="0" applyFill="1" applyBorder="1" applyAlignment="1">
      <alignment horizontal="left" vertical="center"/>
    </xf>
    <xf numFmtId="0" fontId="0" fillId="2" borderId="45" xfId="0" applyFill="1" applyBorder="1"/>
    <xf numFmtId="0" fontId="0" fillId="2" borderId="44" xfId="0" applyFill="1" applyBorder="1" applyAlignment="1">
      <alignment horizontal="left" vertical="center"/>
    </xf>
    <xf numFmtId="0" fontId="0" fillId="2" borderId="46" xfId="0" applyFill="1" applyBorder="1"/>
    <xf numFmtId="0" fontId="0" fillId="2" borderId="43" xfId="0" applyFill="1" applyBorder="1" applyAlignment="1">
      <alignment vertical="center"/>
    </xf>
    <xf numFmtId="0" fontId="0" fillId="2" borderId="44" xfId="0" applyFill="1" applyBorder="1" applyAlignment="1">
      <alignment vertical="center"/>
    </xf>
    <xf numFmtId="0" fontId="0" fillId="2" borderId="51" xfId="0" applyFill="1" applyBorder="1" applyAlignment="1">
      <alignment horizontal="center" vertical="center"/>
    </xf>
    <xf numFmtId="0" fontId="0" fillId="2" borderId="49" xfId="0" applyFill="1" applyBorder="1" applyAlignment="1">
      <alignment horizontal="center"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164" fontId="0" fillId="2" borderId="42" xfId="0" applyNumberFormat="1" applyFill="1" applyBorder="1" applyAlignment="1">
      <alignment horizontal="center" vertical="center" wrapText="1"/>
    </xf>
    <xf numFmtId="2" fontId="0" fillId="2" borderId="42" xfId="0" applyNumberFormat="1" applyFill="1" applyBorder="1" applyAlignment="1">
      <alignment horizontal="center" vertical="center" wrapText="1"/>
    </xf>
    <xf numFmtId="2" fontId="3" fillId="2" borderId="42" xfId="0" applyNumberFormat="1" applyFont="1" applyFill="1" applyBorder="1" applyAlignment="1">
      <alignment horizontal="center" vertical="center" wrapText="1"/>
    </xf>
    <xf numFmtId="0" fontId="0" fillId="2" borderId="51" xfId="0" applyFill="1" applyBorder="1" applyAlignment="1">
      <alignment horizontal="center" vertical="center" wrapText="1"/>
    </xf>
    <xf numFmtId="0" fontId="16" fillId="8" borderId="42" xfId="3" applyBorder="1" applyAlignment="1">
      <alignment horizontal="center" vertical="center" wrapText="1"/>
    </xf>
    <xf numFmtId="0" fontId="0" fillId="2" borderId="50" xfId="0" applyFill="1" applyBorder="1" applyAlignment="1">
      <alignment horizontal="center" vertical="center"/>
    </xf>
    <xf numFmtId="0" fontId="0" fillId="2" borderId="54" xfId="0" applyFill="1" applyBorder="1" applyAlignment="1">
      <alignment horizontal="center" vertical="center"/>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55" xfId="0" applyFill="1" applyBorder="1" applyAlignment="1">
      <alignment vertical="center"/>
    </xf>
    <xf numFmtId="0" fontId="3" fillId="2" borderId="55" xfId="0" applyFont="1" applyFill="1" applyBorder="1" applyAlignment="1">
      <alignment horizontal="center" vertical="center" wrapText="1"/>
    </xf>
    <xf numFmtId="0" fontId="3" fillId="2" borderId="54" xfId="0" applyFont="1" applyFill="1" applyBorder="1" applyAlignment="1">
      <alignment horizontal="center" vertical="center" wrapText="1"/>
    </xf>
    <xf numFmtId="2" fontId="0" fillId="2" borderId="54" xfId="0" applyNumberFormat="1" applyFill="1" applyBorder="1" applyAlignment="1">
      <alignment horizontal="center" vertical="center" wrapText="1"/>
    </xf>
    <xf numFmtId="0" fontId="0" fillId="2" borderId="19" xfId="0" applyFill="1" applyBorder="1" applyAlignment="1">
      <alignment horizontal="right" vertical="center"/>
    </xf>
    <xf numFmtId="0" fontId="0" fillId="2" borderId="20" xfId="0" applyFill="1" applyBorder="1" applyAlignment="1">
      <alignment horizontal="right" vertical="center"/>
    </xf>
    <xf numFmtId="0" fontId="0" fillId="2" borderId="55" xfId="0" applyFill="1" applyBorder="1" applyAlignment="1">
      <alignment horizontal="right"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0" fillId="2" borderId="26" xfId="0" applyFill="1" applyBorder="1" applyAlignment="1">
      <alignment horizontal="right" vertical="center"/>
    </xf>
    <xf numFmtId="0" fontId="0" fillId="2" borderId="23" xfId="0" applyFill="1" applyBorder="1" applyAlignment="1">
      <alignment horizontal="center" vertical="center"/>
    </xf>
    <xf numFmtId="0" fontId="0" fillId="2" borderId="0" xfId="0" applyFill="1" applyAlignment="1">
      <alignment horizontal="center" vertical="center"/>
    </xf>
    <xf numFmtId="0" fontId="0" fillId="2" borderId="29" xfId="0" applyFill="1" applyBorder="1" applyAlignment="1">
      <alignment horizontal="center" vertical="center"/>
    </xf>
    <xf numFmtId="0" fontId="10" fillId="6" borderId="0" xfId="0" applyFont="1" applyFill="1" applyAlignment="1">
      <alignment horizontal="center" vertical="center" wrapText="1"/>
    </xf>
    <xf numFmtId="0" fontId="0" fillId="2" borderId="17" xfId="0" applyFill="1" applyBorder="1" applyAlignment="1">
      <alignment horizontal="center"/>
    </xf>
    <xf numFmtId="0" fontId="0" fillId="2" borderId="18" xfId="0" applyFill="1" applyBorder="1" applyAlignment="1">
      <alignment horizontal="center"/>
    </xf>
    <xf numFmtId="0" fontId="5" fillId="11" borderId="4" xfId="0" applyFont="1" applyFill="1" applyBorder="1" applyAlignment="1">
      <alignment horizontal="left" vertical="center"/>
    </xf>
    <xf numFmtId="0" fontId="5" fillId="5" borderId="4" xfId="0" applyFont="1" applyFill="1" applyBorder="1" applyAlignment="1">
      <alignment horizontal="center" vertical="center"/>
    </xf>
    <xf numFmtId="0" fontId="0" fillId="5" borderId="17" xfId="0" applyFill="1" applyBorder="1" applyAlignment="1">
      <alignment horizontal="center"/>
    </xf>
    <xf numFmtId="0" fontId="1" fillId="2" borderId="0" xfId="63" applyFill="1"/>
    <xf numFmtId="0" fontId="1" fillId="0" borderId="42" xfId="63" applyBorder="1" applyAlignment="1">
      <alignment horizontal="justify" vertical="center" wrapText="1"/>
    </xf>
    <xf numFmtId="0" fontId="23" fillId="2" borderId="42" xfId="63" applyFont="1" applyFill="1" applyBorder="1" applyAlignment="1">
      <alignment vertical="center" wrapText="1"/>
    </xf>
    <xf numFmtId="0" fontId="1" fillId="2" borderId="42" xfId="63" applyFill="1" applyBorder="1" applyAlignment="1">
      <alignment vertical="center" wrapText="1"/>
    </xf>
    <xf numFmtId="0" fontId="17" fillId="17" borderId="0" xfId="64" applyFill="1"/>
    <xf numFmtId="2" fontId="17" fillId="17" borderId="0" xfId="64" applyNumberFormat="1" applyFill="1"/>
    <xf numFmtId="0" fontId="24" fillId="18" borderId="56" xfId="0" applyFont="1" applyFill="1" applyBorder="1" applyAlignment="1">
      <alignment horizontal="left" vertical="center" wrapText="1"/>
    </xf>
    <xf numFmtId="0" fontId="25" fillId="0" borderId="57" xfId="0" applyFont="1" applyBorder="1" applyAlignment="1">
      <alignment horizontal="left" vertical="center" wrapText="1"/>
    </xf>
    <xf numFmtId="0" fontId="25" fillId="0" borderId="58" xfId="0" applyFont="1" applyBorder="1" applyAlignment="1">
      <alignment horizontal="left" vertical="center" wrapText="1"/>
    </xf>
    <xf numFmtId="0" fontId="25" fillId="0" borderId="59" xfId="0" applyFont="1" applyBorder="1" applyAlignment="1">
      <alignment horizontal="left" vertical="center"/>
    </xf>
    <xf numFmtId="0" fontId="24" fillId="19" borderId="18" xfId="0" applyFont="1" applyFill="1" applyBorder="1" applyAlignment="1">
      <alignment horizontal="left" vertical="center" wrapText="1"/>
    </xf>
    <xf numFmtId="0" fontId="26" fillId="18" borderId="61" xfId="0" applyFont="1" applyFill="1" applyBorder="1" applyAlignment="1">
      <alignment horizontal="left" vertical="center"/>
    </xf>
    <xf numFmtId="0" fontId="25" fillId="0" borderId="62" xfId="0" applyFont="1" applyBorder="1" applyAlignment="1">
      <alignment horizontal="left" vertical="center"/>
    </xf>
    <xf numFmtId="0" fontId="24" fillId="19" borderId="53" xfId="0" applyFont="1" applyFill="1" applyBorder="1" applyAlignment="1">
      <alignment horizontal="left" vertical="center" wrapText="1"/>
    </xf>
    <xf numFmtId="0" fontId="26" fillId="18" borderId="63" xfId="0" applyFont="1" applyFill="1" applyBorder="1" applyAlignment="1">
      <alignment horizontal="left" vertical="center"/>
    </xf>
    <xf numFmtId="0" fontId="24" fillId="0" borderId="62" xfId="0" applyFont="1" applyBorder="1" applyAlignment="1">
      <alignment horizontal="left" vertical="center"/>
    </xf>
    <xf numFmtId="0" fontId="25" fillId="0" borderId="64" xfId="0" applyFont="1" applyBorder="1" applyAlignment="1">
      <alignment horizontal="left" vertical="center"/>
    </xf>
    <xf numFmtId="0" fontId="24" fillId="19" borderId="60" xfId="0" applyFont="1" applyFill="1" applyBorder="1" applyAlignment="1">
      <alignment horizontal="left" vertical="center" wrapText="1"/>
    </xf>
    <xf numFmtId="0" fontId="26" fillId="18" borderId="65" xfId="0" applyFont="1" applyFill="1" applyBorder="1" applyAlignment="1">
      <alignment horizontal="left" vertical="center"/>
    </xf>
    <xf numFmtId="0" fontId="24" fillId="20" borderId="53" xfId="0" applyFont="1" applyFill="1" applyBorder="1" applyAlignment="1">
      <alignment horizontal="left" vertical="center" wrapText="1"/>
    </xf>
    <xf numFmtId="0" fontId="27" fillId="0" borderId="63" xfId="0" applyFont="1" applyBorder="1" applyAlignment="1">
      <alignment horizontal="left" vertical="center"/>
    </xf>
    <xf numFmtId="0" fontId="24" fillId="20" borderId="60" xfId="0" applyFont="1" applyFill="1" applyBorder="1" applyAlignment="1">
      <alignment horizontal="left" vertical="center" wrapText="1"/>
    </xf>
    <xf numFmtId="0" fontId="27" fillId="0" borderId="65" xfId="0" applyFont="1" applyBorder="1" applyAlignment="1">
      <alignment horizontal="left" vertical="center"/>
    </xf>
    <xf numFmtId="0" fontId="24" fillId="21" borderId="53" xfId="0" applyFont="1" applyFill="1" applyBorder="1" applyAlignment="1">
      <alignment horizontal="left" vertical="center" wrapText="1"/>
    </xf>
    <xf numFmtId="0" fontId="26" fillId="18" borderId="53" xfId="0" applyFont="1" applyFill="1" applyBorder="1" applyAlignment="1">
      <alignment horizontal="left" vertical="center" wrapText="1"/>
    </xf>
    <xf numFmtId="0" fontId="24" fillId="21" borderId="60" xfId="0" applyFont="1" applyFill="1" applyBorder="1" applyAlignment="1">
      <alignment horizontal="left" vertical="center" wrapText="1"/>
    </xf>
    <xf numFmtId="0" fontId="26" fillId="18" borderId="60" xfId="0" applyFont="1" applyFill="1" applyBorder="1" applyAlignment="1">
      <alignment horizontal="left" vertical="center" wrapText="1"/>
    </xf>
    <xf numFmtId="0" fontId="28" fillId="22" borderId="53" xfId="0" applyFont="1" applyFill="1" applyBorder="1" applyAlignment="1">
      <alignment horizontal="left" vertical="center" wrapText="1"/>
    </xf>
    <xf numFmtId="0" fontId="24" fillId="22" borderId="53" xfId="0" applyFont="1" applyFill="1" applyBorder="1" applyAlignment="1">
      <alignment horizontal="left" vertical="center" wrapText="1"/>
    </xf>
    <xf numFmtId="0" fontId="24" fillId="22" borderId="60" xfId="0" applyFont="1" applyFill="1" applyBorder="1" applyAlignment="1">
      <alignment horizontal="left" vertical="center" wrapText="1"/>
    </xf>
    <xf numFmtId="0" fontId="24" fillId="23" borderId="53" xfId="0" applyFont="1" applyFill="1" applyBorder="1" applyAlignment="1">
      <alignment horizontal="left" vertical="center" wrapText="1"/>
    </xf>
    <xf numFmtId="0" fontId="26" fillId="0" borderId="53" xfId="0" applyFont="1" applyBorder="1" applyAlignment="1">
      <alignment horizontal="left" vertical="center" wrapText="1"/>
    </xf>
    <xf numFmtId="0" fontId="24" fillId="23" borderId="60" xfId="0" applyFont="1" applyFill="1" applyBorder="1" applyAlignment="1">
      <alignment horizontal="left" vertical="center" wrapText="1"/>
    </xf>
    <xf numFmtId="0" fontId="24" fillId="24" borderId="53" xfId="0" applyFont="1" applyFill="1" applyBorder="1" applyAlignment="1">
      <alignment horizontal="left" vertical="center" wrapText="1"/>
    </xf>
    <xf numFmtId="0" fontId="24" fillId="24" borderId="60" xfId="0" applyFont="1" applyFill="1" applyBorder="1" applyAlignment="1">
      <alignment horizontal="left" vertical="center" wrapText="1"/>
    </xf>
    <xf numFmtId="0" fontId="24" fillId="25" borderId="53" xfId="0" applyFont="1" applyFill="1" applyBorder="1" applyAlignment="1">
      <alignment horizontal="left" vertical="center" wrapText="1"/>
    </xf>
    <xf numFmtId="0" fontId="24" fillId="25" borderId="60" xfId="0" applyFont="1" applyFill="1" applyBorder="1" applyAlignment="1">
      <alignment horizontal="left" vertical="center" wrapText="1"/>
    </xf>
    <xf numFmtId="0" fontId="26" fillId="0" borderId="29" xfId="0" applyFont="1" applyBorder="1" applyAlignment="1">
      <alignment horizontal="left" vertical="center" wrapText="1"/>
    </xf>
    <xf numFmtId="0" fontId="26" fillId="0" borderId="66" xfId="0" applyFont="1" applyBorder="1" applyAlignment="1">
      <alignment horizontal="left" vertical="center" wrapText="1"/>
    </xf>
    <xf numFmtId="0" fontId="24" fillId="19" borderId="34" xfId="0" applyFont="1" applyFill="1" applyBorder="1" applyAlignment="1">
      <alignment horizontal="left" vertical="center" wrapText="1"/>
    </xf>
    <xf numFmtId="0" fontId="24" fillId="19" borderId="35" xfId="0" applyFont="1" applyFill="1" applyBorder="1" applyAlignment="1">
      <alignment horizontal="left" vertical="center" wrapText="1"/>
    </xf>
    <xf numFmtId="0" fontId="24" fillId="19" borderId="67" xfId="0" applyFont="1" applyFill="1" applyBorder="1" applyAlignment="1">
      <alignment horizontal="left" vertical="center" wrapText="1"/>
    </xf>
    <xf numFmtId="0" fontId="24" fillId="19" borderId="36" xfId="0" applyFont="1" applyFill="1" applyBorder="1" applyAlignment="1">
      <alignment horizontal="left" vertical="center" wrapText="1"/>
    </xf>
    <xf numFmtId="0" fontId="26" fillId="18" borderId="34" xfId="0" applyFont="1" applyFill="1" applyBorder="1" applyAlignment="1">
      <alignment horizontal="left" vertical="center" wrapText="1"/>
    </xf>
    <xf numFmtId="0" fontId="26" fillId="18" borderId="35" xfId="0" applyFont="1" applyFill="1" applyBorder="1" applyAlignment="1">
      <alignment horizontal="left" vertical="center" wrapText="1"/>
    </xf>
    <xf numFmtId="0" fontId="26" fillId="18" borderId="67" xfId="0" applyFont="1" applyFill="1" applyBorder="1" applyAlignment="1">
      <alignment horizontal="left" vertical="center" wrapText="1"/>
    </xf>
    <xf numFmtId="0" fontId="24" fillId="20" borderId="68" xfId="0" applyFont="1" applyFill="1" applyBorder="1" applyAlignment="1">
      <alignment horizontal="left" vertical="center" wrapText="1"/>
    </xf>
    <xf numFmtId="0" fontId="24" fillId="20" borderId="35" xfId="0" applyFont="1" applyFill="1" applyBorder="1" applyAlignment="1">
      <alignment horizontal="left" vertical="center" wrapText="1"/>
    </xf>
    <xf numFmtId="0" fontId="24" fillId="20" borderId="67" xfId="0" applyFont="1" applyFill="1" applyBorder="1" applyAlignment="1">
      <alignment horizontal="left" vertical="center" wrapText="1"/>
    </xf>
    <xf numFmtId="0" fontId="26" fillId="0" borderId="68" xfId="0" applyFont="1" applyBorder="1" applyAlignment="1">
      <alignment horizontal="left" vertical="center" wrapText="1"/>
    </xf>
    <xf numFmtId="0" fontId="26" fillId="0" borderId="36" xfId="0" applyFont="1" applyBorder="1" applyAlignment="1">
      <alignment horizontal="left" vertical="center" wrapText="1"/>
    </xf>
    <xf numFmtId="0" fontId="26" fillId="0" borderId="34" xfId="0" applyFont="1" applyBorder="1" applyAlignment="1">
      <alignment horizontal="left" vertical="center" wrapText="1"/>
    </xf>
    <xf numFmtId="0" fontId="26" fillId="0" borderId="67" xfId="0" applyFont="1" applyBorder="1" applyAlignment="1">
      <alignment horizontal="left" vertical="center" wrapText="1"/>
    </xf>
    <xf numFmtId="0" fontId="24" fillId="21" borderId="68" xfId="0" applyFont="1" applyFill="1" applyBorder="1" applyAlignment="1">
      <alignment horizontal="left" vertical="center" wrapText="1"/>
    </xf>
    <xf numFmtId="0" fontId="24" fillId="21" borderId="35" xfId="0" applyFont="1" applyFill="1" applyBorder="1" applyAlignment="1">
      <alignment horizontal="left" vertical="center" wrapText="1"/>
    </xf>
    <xf numFmtId="0" fontId="24" fillId="21" borderId="67" xfId="0" applyFont="1" applyFill="1" applyBorder="1" applyAlignment="1">
      <alignment horizontal="left" vertical="center" wrapText="1"/>
    </xf>
    <xf numFmtId="0" fontId="24" fillId="22" borderId="68" xfId="0" applyFont="1" applyFill="1" applyBorder="1" applyAlignment="1">
      <alignment horizontal="left" vertical="center" wrapText="1"/>
    </xf>
    <xf numFmtId="0" fontId="24" fillId="22" borderId="35" xfId="0" applyFont="1" applyFill="1" applyBorder="1" applyAlignment="1">
      <alignment horizontal="left" vertical="center" wrapText="1"/>
    </xf>
    <xf numFmtId="0" fontId="24" fillId="22" borderId="67" xfId="0" applyFont="1" applyFill="1" applyBorder="1" applyAlignment="1">
      <alignment horizontal="left" vertical="center" wrapText="1"/>
    </xf>
    <xf numFmtId="0" fontId="26" fillId="18" borderId="68" xfId="0" applyFont="1" applyFill="1" applyBorder="1" applyAlignment="1">
      <alignment horizontal="left" vertical="center" wrapText="1"/>
    </xf>
    <xf numFmtId="0" fontId="24" fillId="23" borderId="68" xfId="0" applyFont="1" applyFill="1" applyBorder="1" applyAlignment="1">
      <alignment horizontal="left" vertical="center" wrapText="1"/>
    </xf>
    <xf numFmtId="0" fontId="24" fillId="23" borderId="35" xfId="0" applyFont="1" applyFill="1" applyBorder="1" applyAlignment="1">
      <alignment horizontal="left" vertical="center" wrapText="1"/>
    </xf>
    <xf numFmtId="0" fontId="24" fillId="23" borderId="67" xfId="0" applyFont="1" applyFill="1" applyBorder="1" applyAlignment="1">
      <alignment horizontal="left" vertical="center" wrapText="1"/>
    </xf>
    <xf numFmtId="0" fontId="24" fillId="24" borderId="68" xfId="0" applyFont="1" applyFill="1" applyBorder="1" applyAlignment="1">
      <alignment horizontal="left" vertical="center" wrapText="1"/>
    </xf>
    <xf numFmtId="0" fontId="24" fillId="24" borderId="35" xfId="0" applyFont="1" applyFill="1" applyBorder="1" applyAlignment="1">
      <alignment horizontal="left" vertical="center" wrapText="1"/>
    </xf>
    <xf numFmtId="0" fontId="24" fillId="24" borderId="67" xfId="0" applyFont="1" applyFill="1" applyBorder="1" applyAlignment="1">
      <alignment horizontal="left" vertical="center" wrapText="1"/>
    </xf>
    <xf numFmtId="0" fontId="24" fillId="25" borderId="68" xfId="0" applyFont="1" applyFill="1" applyBorder="1" applyAlignment="1">
      <alignment horizontal="left" vertical="center" wrapText="1"/>
    </xf>
    <xf numFmtId="0" fontId="24" fillId="25" borderId="35" xfId="0" applyFont="1" applyFill="1" applyBorder="1" applyAlignment="1">
      <alignment horizontal="left" vertical="center" wrapText="1"/>
    </xf>
    <xf numFmtId="0" fontId="24" fillId="25" borderId="67" xfId="0" applyFont="1" applyFill="1" applyBorder="1" applyAlignment="1">
      <alignment horizontal="left" vertical="center" wrapText="1"/>
    </xf>
    <xf numFmtId="0" fontId="24" fillId="25" borderId="36" xfId="0" applyFont="1" applyFill="1" applyBorder="1" applyAlignment="1">
      <alignment horizontal="left" vertical="center" wrapText="1"/>
    </xf>
    <xf numFmtId="0" fontId="26" fillId="0" borderId="35" xfId="0" applyFont="1" applyBorder="1" applyAlignment="1">
      <alignment horizontal="left" vertical="center" wrapText="1"/>
    </xf>
    <xf numFmtId="0" fontId="24" fillId="25" borderId="34" xfId="0" applyFont="1" applyFill="1" applyBorder="1" applyAlignment="1">
      <alignment horizontal="left" vertical="center" wrapText="1"/>
    </xf>
    <xf numFmtId="0" fontId="26" fillId="0" borderId="69" xfId="0" applyFont="1" applyBorder="1" applyAlignment="1">
      <alignment horizontal="left" vertical="center" wrapText="1"/>
    </xf>
    <xf numFmtId="0" fontId="26" fillId="0" borderId="52" xfId="0" applyFont="1" applyBorder="1" applyAlignment="1">
      <alignment horizontal="left" vertical="center" wrapText="1"/>
    </xf>
    <xf numFmtId="0" fontId="26" fillId="0" borderId="32" xfId="0" applyFont="1" applyBorder="1" applyAlignment="1">
      <alignment horizontal="left" vertical="center" wrapText="1"/>
    </xf>
    <xf numFmtId="0" fontId="0" fillId="2" borderId="0" xfId="0" applyFill="1" applyAlignment="1">
      <alignment wrapText="1"/>
    </xf>
    <xf numFmtId="0" fontId="17" fillId="17" borderId="2" xfId="64" applyFill="1" applyBorder="1"/>
    <xf numFmtId="0" fontId="1" fillId="2" borderId="9" xfId="63" applyFill="1" applyBorder="1"/>
    <xf numFmtId="0" fontId="1" fillId="2" borderId="3" xfId="63" applyFill="1" applyBorder="1"/>
  </cellXfs>
  <cellStyles count="65">
    <cellStyle name="20 % - Farve5 2" xfId="53" xr:uid="{AB7AF88B-C189-4DE1-8EC6-5BB30144A294}"/>
    <cellStyle name="20 % - Markeringsfarve2" xfId="5" xr:uid="{9DA83850-9A60-4A4F-93FA-563A51C6E819}"/>
    <cellStyle name="20 % - Markeringsfarve3" xfId="21" xr:uid="{078726A0-42DA-44BB-818E-745EC1EF2E10}"/>
    <cellStyle name="20% - Akzent6" xfId="57" xr:uid="{6D103077-A54D-4D5A-8F2C-417FEE7CB1BC}"/>
    <cellStyle name="40 % - Markeringsfarve6" xfId="61" xr:uid="{1A394FC8-8A71-4207-80A4-FD310EA5B9E2}"/>
    <cellStyle name="Commentaire 2 2" xfId="19" xr:uid="{4DC047F3-B49F-4620-83EB-301C02CAF217}"/>
    <cellStyle name="Erklärender Text" xfId="58" xr:uid="{03B71636-7EB8-43D2-87C0-CEF5193B32CF}"/>
    <cellStyle name="Forklarende tekst 2" xfId="49" xr:uid="{A08AB73C-A73C-4346-9272-760F1A6756AB}"/>
    <cellStyle name="God 2" xfId="47" xr:uid="{D4684D4F-F1B2-4650-9BF1-E914590F2DCF}"/>
    <cellStyle name="God 2 2" xfId="56" xr:uid="{6B839CF1-50F0-48F0-B5A9-CB76F3EC95D9}"/>
    <cellStyle name="Goed" xfId="2" xr:uid="{776E5BC0-F900-4377-B4CE-F40D05BDB488}"/>
    <cellStyle name="Good 2" xfId="60" xr:uid="{4F5F5745-168F-4363-B4E4-317C81789514}"/>
    <cellStyle name="Gut" xfId="34" xr:uid="{68839E21-98B9-473D-8BBE-2CC12CBD0127}"/>
    <cellStyle name="Incorrecto" xfId="33" xr:uid="{C4EAA27A-C973-417B-8308-EC8BE13B635A}"/>
    <cellStyle name="Incorrecto 2" xfId="4" xr:uid="{46757CEB-2709-45AE-BB69-C6EB0EAEAB37}"/>
    <cellStyle name="Insatisfaisant 2" xfId="24" xr:uid="{EAC8FB79-E82E-414F-A394-963F50A10425}"/>
    <cellStyle name="Insatisfaisant 3" xfId="6" xr:uid="{7853FC25-5044-4E91-8E82-32BEA530ADF0}"/>
    <cellStyle name="Neutraal" xfId="18" xr:uid="{5887C304-AC43-4928-A1FB-B6840EDC52AA}"/>
    <cellStyle name="Neutral 2" xfId="59" xr:uid="{0F01759A-23C2-4B48-A4B4-3B57E8A270A5}"/>
    <cellStyle name="Neutre 2" xfId="64" xr:uid="{488022D7-D7A9-413B-A431-878397D118C6}"/>
    <cellStyle name="Normal" xfId="0" builtinId="0"/>
    <cellStyle name="Normal 2" xfId="8" xr:uid="{88546537-3C66-458D-B267-D2EEEA5AB620}"/>
    <cellStyle name="Normal 3" xfId="1" xr:uid="{5396721F-27A5-4605-A49B-A95085AEAB8E}"/>
    <cellStyle name="Normal 3 11 2" xfId="20" xr:uid="{900DE7F7-D757-412D-A7EE-24F4CE6B8438}"/>
    <cellStyle name="Normal 3 11 3" xfId="14" xr:uid="{4460F92E-E437-4B3B-BDEE-3F8C359786D2}"/>
    <cellStyle name="Normal 3 11 4" xfId="10" xr:uid="{F5374F36-11DE-4822-BC1D-856DD949E0E0}"/>
    <cellStyle name="Normal 3 12 3" xfId="17" xr:uid="{18AFDC39-4EE0-4F75-8CDF-8851C282F5B2}"/>
    <cellStyle name="Normal 3 12 5" xfId="41" xr:uid="{E2D78350-ECD1-4459-A854-7B0D3B7D22B1}"/>
    <cellStyle name="Normal 3 15" xfId="45" xr:uid="{6EE818F5-49F3-4C4D-BDBF-7708501A3FA3}"/>
    <cellStyle name="Normal 3 16" xfId="28" xr:uid="{2B2023FF-FFF7-4268-BA95-E451B4037B12}"/>
    <cellStyle name="Normal 3 17" xfId="30" xr:uid="{61B5A5AB-2152-4F4A-8EBE-696E836C5C85}"/>
    <cellStyle name="Normal 3 18" xfId="7" xr:uid="{9D27A3DC-6B81-4E4A-8FDD-DDA79444167F}"/>
    <cellStyle name="Normal 3 2 3" xfId="32" xr:uid="{5F19B510-21EB-4108-8308-B0BFCE4D6D89}"/>
    <cellStyle name="Normal 3 2 5" xfId="16" xr:uid="{9A29886D-B326-471F-9A56-F5C65065A813}"/>
    <cellStyle name="Normal 3 2 6" xfId="26" xr:uid="{5707F3ED-6BDE-498E-9CF7-22A109C92783}"/>
    <cellStyle name="Normal 3 20" xfId="29" xr:uid="{8E3D439C-C104-45C3-AE54-23BEBA4B2891}"/>
    <cellStyle name="Normal 3 22" xfId="13" xr:uid="{CD3E133E-1A14-4880-AE7B-8AD2DE3F8B54}"/>
    <cellStyle name="Normal 3 23" xfId="50" xr:uid="{F938392E-A655-49E5-A5DC-9233C765D943}"/>
    <cellStyle name="Normal 3 24" xfId="44" xr:uid="{17D4C085-5848-4931-82BC-8524B05F76AF}"/>
    <cellStyle name="Normal 3 25" xfId="43" xr:uid="{636D7C58-0A92-4BCB-8E73-BB4EEB8C3D19}"/>
    <cellStyle name="Normal 3 26 2" xfId="25" xr:uid="{C0DD964A-0EEA-4670-8A85-2156C51DD1D6}"/>
    <cellStyle name="Normal 3 26 3" xfId="15" xr:uid="{63076451-C0C8-4834-A9F3-9CD47B7149D6}"/>
    <cellStyle name="Normal 3 26 4" xfId="11" xr:uid="{16545EEF-8E98-4092-8A63-A63CE347CD04}"/>
    <cellStyle name="Normal 3 26 8" xfId="12" xr:uid="{8B4F56E7-653B-4357-A915-AEF5AEC55E8C}"/>
    <cellStyle name="Normal 3 26 9" xfId="54" xr:uid="{6C4727E4-6EA9-416B-9F38-5971AF9A127A}"/>
    <cellStyle name="Normal 3 27" xfId="46" xr:uid="{F00F57D8-BE6C-4CA8-AC89-ACBBA0F1DD33}"/>
    <cellStyle name="Normal 3 28" xfId="31" xr:uid="{86D615E5-8966-4ADA-AF4E-8CB6780092B0}"/>
    <cellStyle name="Normal 3 29" xfId="38" xr:uid="{CE78CF31-20AA-46CA-9815-E75BBF5477EF}"/>
    <cellStyle name="Normal 3 3 5" xfId="9" xr:uid="{89DC9FA6-9B92-4F12-AEC3-B19631BC6827}"/>
    <cellStyle name="Normal 3 30" xfId="36" xr:uid="{3D64BB45-41FD-4C95-A902-A36C7D95BB93}"/>
    <cellStyle name="Normal 3 31" xfId="51" xr:uid="{C483F7C9-B5CC-4614-AB6A-497D65CAA139}"/>
    <cellStyle name="Normal 3 36" xfId="48" xr:uid="{78CA72B0-0A52-41F1-A701-E5F7AFED46AF}"/>
    <cellStyle name="Normal 3 37" xfId="27" xr:uid="{0B1E3094-1496-45BF-AFE0-3E2736641683}"/>
    <cellStyle name="Normal 3 39" xfId="55" xr:uid="{CFE2700B-769F-4D87-873B-20D031FABDFD}"/>
    <cellStyle name="Normal 3 6 4" xfId="40" xr:uid="{C2C83EE4-B956-4A0B-BA80-57D785C3CBED}"/>
    <cellStyle name="Normal 3 8 3" xfId="42" xr:uid="{7BF9F905-A94C-42E8-8164-1501E4CC6E1B}"/>
    <cellStyle name="Normal 3 8 4 2" xfId="39" xr:uid="{83101E2C-A106-4AFE-9A8D-3A17A1D94453}"/>
    <cellStyle name="Normal 3 8 4 3" xfId="35" xr:uid="{FDAAD080-0279-4338-AD83-5B3E4173FE53}"/>
    <cellStyle name="Normal 3 8 7" xfId="37" xr:uid="{2B33D171-45C8-4874-9115-9F73A4251878}"/>
    <cellStyle name="Normal 3 9" xfId="52" xr:uid="{99DBCE63-84BE-47C3-8561-B1DDE2C131EA}"/>
    <cellStyle name="Normal 7" xfId="63" xr:uid="{DF1CF7EF-70B9-41C8-8190-F5C5E6D638FE}"/>
    <cellStyle name="Percent 2" xfId="62" xr:uid="{BA94AFDA-ED9A-4913-947F-08FD2439CD46}"/>
    <cellStyle name="Schlecht" xfId="22" xr:uid="{258EA6F5-1B1A-4022-974A-F53B8A30F9C2}"/>
    <cellStyle name="Ugyldig 2" xfId="3" xr:uid="{49378CDB-8D33-4044-9AD7-4C9AACFDD772}"/>
    <cellStyle name="Ugyldig 2 2" xfId="23" xr:uid="{EC5AAB43-6068-4578-972B-09FC1623D71C}"/>
  </cellStyles>
  <dxfs count="0"/>
  <tableStyles count="0" defaultTableStyle="TableStyleMedium2" defaultPivotStyle="PivotStyleLight16"/>
  <colors>
    <mruColors>
      <color rgb="FFBCE292"/>
      <color rgb="FFF68ED8"/>
      <color rgb="FFED1BB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'Seg100a Boiler Premix'!$AE$5</c:f>
          <c:strCache>
            <c:ptCount val="1"/>
            <c:pt idx="0">
              <c:v>THyGA Segment 100a - Boiler Premix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'Seg100a Boiler Premix'!$AD$6</c:f>
              <c:strCache>
                <c:ptCount val="1"/>
                <c:pt idx="0">
                  <c:v>GW01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Premix'!$AD$7:$AD$14</c:f>
              <c:numCache>
                <c:formatCode>General</c:formatCode>
                <c:ptCount val="8"/>
                <c:pt idx="0">
                  <c:v>32.369999999999997</c:v>
                </c:pt>
                <c:pt idx="1">
                  <c:v>25.764472118720143</c:v>
                </c:pt>
                <c:pt idx="2">
                  <c:v>#N/A</c:v>
                </c:pt>
                <c:pt idx="3">
                  <c:v>21.86</c:v>
                </c:pt>
                <c:pt idx="4">
                  <c:v>19.88</c:v>
                </c:pt>
                <c:pt idx="5">
                  <c:v>17.05</c:v>
                </c:pt>
                <c:pt idx="6">
                  <c:v>#N/A</c:v>
                </c:pt>
                <c:pt idx="7">
                  <c:v>#N/A</c:v>
                </c:pt>
              </c:numCache>
            </c:numRef>
          </c:yVal>
          <c:smooth val="1"/>
          <c:extLst>
            <c:ext xmlns:c16="http://schemas.microsoft.com/office/drawing/2014/chart" uri="{C3380CC4-5D6E-409C-BE32-E72D297353CC}">
              <c16:uniqueId val="{00000000-7848-48B8-B885-F92FF3A2C46A}"/>
            </c:ext>
          </c:extLst>
        </c:ser>
        <c:ser>
          <c:idx val="1"/>
          <c:order val="1"/>
          <c:tx>
            <c:strRef>
              <c:f>'Seg100a Boiler Premix'!$AE$6</c:f>
              <c:strCache>
                <c:ptCount val="1"/>
                <c:pt idx="0">
                  <c:v>AP02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Premix'!$AE$7:$AE$14</c:f>
              <c:numCache>
                <c:formatCode>General</c:formatCode>
                <c:ptCount val="8"/>
                <c:pt idx="0">
                  <c:v>109.22492087987456</c:v>
                </c:pt>
                <c:pt idx="1">
                  <c:v>#N/A</c:v>
                </c:pt>
                <c:pt idx="2">
                  <c:v>#N/A</c:v>
                </c:pt>
                <c:pt idx="3">
                  <c:v>55.295806126487115</c:v>
                </c:pt>
                <c:pt idx="4">
                  <c:v>#N/A</c:v>
                </c:pt>
                <c:pt idx="5">
                  <c:v>22.363201132773476</c:v>
                </c:pt>
                <c:pt idx="6">
                  <c:v>14.329258586101876</c:v>
                </c:pt>
                <c:pt idx="7">
                  <c:v>9.5507365041773244</c:v>
                </c:pt>
              </c:numCache>
            </c:numRef>
          </c:yVal>
          <c:smooth val="1"/>
          <c:extLst>
            <c:ext xmlns:c16="http://schemas.microsoft.com/office/drawing/2014/chart" uri="{C3380CC4-5D6E-409C-BE32-E72D297353CC}">
              <c16:uniqueId val="{00000001-7848-48B8-B885-F92FF3A2C46A}"/>
            </c:ext>
          </c:extLst>
        </c:ser>
        <c:ser>
          <c:idx val="2"/>
          <c:order val="2"/>
          <c:tx>
            <c:strRef>
              <c:f>'Seg100a Boiler Premix'!$AF$6</c:f>
              <c:strCache>
                <c:ptCount val="1"/>
                <c:pt idx="0">
                  <c:v>D5v0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Premix'!$AF$7:$AF$14</c:f>
              <c:numCache>
                <c:formatCode>General</c:formatCode>
                <c:ptCount val="8"/>
                <c:pt idx="0">
                  <c:v>213.90649360830153</c:v>
                </c:pt>
                <c:pt idx="1">
                  <c:v>#N/A</c:v>
                </c:pt>
                <c:pt idx="2">
                  <c:v>#N/A</c:v>
                </c:pt>
                <c:pt idx="3">
                  <c:v>108.20072230850171</c:v>
                </c:pt>
                <c:pt idx="4">
                  <c:v>#N/A</c:v>
                </c:pt>
                <c:pt idx="5">
                  <c:v>53.00337444474561</c:v>
                </c:pt>
                <c:pt idx="6">
                  <c:v>#N/A</c:v>
                </c:pt>
                <c:pt idx="7">
                  <c:v>#N/A</c:v>
                </c:pt>
              </c:numCache>
            </c:numRef>
          </c:yVal>
          <c:smooth val="1"/>
          <c:extLst>
            <c:ext xmlns:c16="http://schemas.microsoft.com/office/drawing/2014/chart" uri="{C3380CC4-5D6E-409C-BE32-E72D297353CC}">
              <c16:uniqueId val="{00000002-7848-48B8-B885-F92FF3A2C46A}"/>
            </c:ext>
          </c:extLst>
        </c:ser>
        <c:ser>
          <c:idx val="3"/>
          <c:order val="3"/>
          <c:tx>
            <c:strRef>
              <c:f>'Seg100a Boiler Premix'!$AG$6</c:f>
              <c:strCache>
                <c:ptCount val="1"/>
                <c:pt idx="0">
                  <c:v>D4v0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Premix'!$AG$7:$AG$14</c:f>
              <c:numCache>
                <c:formatCode>General</c:formatCode>
                <c:ptCount val="8"/>
                <c:pt idx="0">
                  <c:v>82.596733409077913</c:v>
                </c:pt>
                <c:pt idx="1">
                  <c:v>61.808401841413264</c:v>
                </c:pt>
                <c:pt idx="2">
                  <c:v>43.654897339976003</c:v>
                </c:pt>
                <c:pt idx="3">
                  <c:v>37.430141384840496</c:v>
                </c:pt>
                <c:pt idx="4">
                  <c:v>29.592136831331182</c:v>
                </c:pt>
                <c:pt idx="5">
                  <c:v>20.822040010202375</c:v>
                </c:pt>
                <c:pt idx="6">
                  <c:v>13.830962116739022</c:v>
                </c:pt>
                <c:pt idx="7">
                  <c:v>10.99360180781591</c:v>
                </c:pt>
              </c:numCache>
            </c:numRef>
          </c:yVal>
          <c:smooth val="1"/>
          <c:extLst>
            <c:ext xmlns:c16="http://schemas.microsoft.com/office/drawing/2014/chart" uri="{C3380CC4-5D6E-409C-BE32-E72D297353CC}">
              <c16:uniqueId val="{00000003-7848-48B8-B885-F92FF3A2C46A}"/>
            </c:ext>
          </c:extLst>
        </c:ser>
        <c:ser>
          <c:idx val="4"/>
          <c:order val="4"/>
          <c:tx>
            <c:strRef>
              <c:f>'Seg100a Boiler Premix'!$AH$6</c:f>
              <c:strCache>
                <c:ptCount val="1"/>
                <c:pt idx="0">
                  <c:v>D6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Premix'!$AH$7:$AH$14</c:f>
              <c:numCache>
                <c:formatCode>General</c:formatCode>
                <c:ptCount val="8"/>
                <c:pt idx="0">
                  <c:v>59.457284250255285</c:v>
                </c:pt>
                <c:pt idx="1">
                  <c:v>#N/A</c:v>
                </c:pt>
                <c:pt idx="2">
                  <c:v>#N/A</c:v>
                </c:pt>
                <c:pt idx="3">
                  <c:v>#N/A</c:v>
                </c:pt>
                <c:pt idx="4">
                  <c:v>#N/A</c:v>
                </c:pt>
                <c:pt idx="5">
                  <c:v>10.412970674382271</c:v>
                </c:pt>
                <c:pt idx="6">
                  <c:v>#N/A</c:v>
                </c:pt>
                <c:pt idx="7">
                  <c:v>#N/A</c:v>
                </c:pt>
              </c:numCache>
            </c:numRef>
          </c:yVal>
          <c:smooth val="1"/>
          <c:extLst>
            <c:ext xmlns:c16="http://schemas.microsoft.com/office/drawing/2014/chart" uri="{C3380CC4-5D6E-409C-BE32-E72D297353CC}">
              <c16:uniqueId val="{00000004-7848-48B8-B885-F92FF3A2C46A}"/>
            </c:ext>
          </c:extLst>
        </c:ser>
        <c:ser>
          <c:idx val="5"/>
          <c:order val="5"/>
          <c:tx>
            <c:strRef>
              <c:f>'Seg100a Boiler Premix'!$AI$6</c:f>
              <c:strCache>
                <c:ptCount val="1"/>
                <c:pt idx="0">
                  <c:v>GW05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Premix'!$AI$7:$AI$14</c:f>
              <c:numCache>
                <c:formatCode>General</c:formatCode>
                <c:ptCount val="8"/>
                <c:pt idx="0">
                  <c:v>57.2</c:v>
                </c:pt>
                <c:pt idx="1">
                  <c:v>41.7</c:v>
                </c:pt>
                <c:pt idx="2">
                  <c:v>#N/A</c:v>
                </c:pt>
                <c:pt idx="3">
                  <c:v>33.200000000000003</c:v>
                </c:pt>
                <c:pt idx="4">
                  <c:v>31.8</c:v>
                </c:pt>
                <c:pt idx="5">
                  <c:v>28.3</c:v>
                </c:pt>
                <c:pt idx="6">
                  <c:v>24.7</c:v>
                </c:pt>
                <c:pt idx="7">
                  <c:v>19.3</c:v>
                </c:pt>
              </c:numCache>
            </c:numRef>
          </c:yVal>
          <c:smooth val="1"/>
          <c:extLst>
            <c:ext xmlns:c16="http://schemas.microsoft.com/office/drawing/2014/chart" uri="{C3380CC4-5D6E-409C-BE32-E72D297353CC}">
              <c16:uniqueId val="{00000005-7848-48B8-B885-F92FF3A2C46A}"/>
            </c:ext>
          </c:extLst>
        </c:ser>
        <c:ser>
          <c:idx val="6"/>
          <c:order val="6"/>
          <c:tx>
            <c:strRef>
              <c:f>'Seg100a Boiler Premix'!$AJ$6</c:f>
              <c:strCache>
                <c:ptCount val="1"/>
                <c:pt idx="0">
                  <c:v>GW06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Premix'!$AJ$7:$AJ$14</c:f>
              <c:numCache>
                <c:formatCode>General</c:formatCode>
                <c:ptCount val="8"/>
                <c:pt idx="0">
                  <c:v>47.3</c:v>
                </c:pt>
                <c:pt idx="1">
                  <c:v>37.5</c:v>
                </c:pt>
                <c:pt idx="2">
                  <c:v>#N/A</c:v>
                </c:pt>
                <c:pt idx="3">
                  <c:v>27.5</c:v>
                </c:pt>
                <c:pt idx="4">
                  <c:v>23.5</c:v>
                </c:pt>
                <c:pt idx="5">
                  <c:v>18.7</c:v>
                </c:pt>
                <c:pt idx="6">
                  <c:v>#N/A</c:v>
                </c:pt>
                <c:pt idx="7">
                  <c:v>#N/A</c:v>
                </c:pt>
              </c:numCache>
            </c:numRef>
          </c:yVal>
          <c:smooth val="1"/>
          <c:extLst>
            <c:ext xmlns:c16="http://schemas.microsoft.com/office/drawing/2014/chart" uri="{C3380CC4-5D6E-409C-BE32-E72D297353CC}">
              <c16:uniqueId val="{00000006-7848-48B8-B885-F92FF3A2C46A}"/>
            </c:ext>
          </c:extLst>
        </c:ser>
        <c:ser>
          <c:idx val="7"/>
          <c:order val="7"/>
          <c:tx>
            <c:strRef>
              <c:f>'Seg100a Boiler Premix'!$AK$6</c:f>
              <c:strCache>
                <c:ptCount val="1"/>
                <c:pt idx="0">
                  <c:v>GW07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Premix'!$AK$7:$AK$14</c:f>
              <c:numCache>
                <c:formatCode>General</c:formatCode>
                <c:ptCount val="8"/>
                <c:pt idx="0">
                  <c:v>27.1</c:v>
                </c:pt>
                <c:pt idx="1">
                  <c:v>19.8</c:v>
                </c:pt>
                <c:pt idx="2">
                  <c:v>#N/A</c:v>
                </c:pt>
                <c:pt idx="3">
                  <c:v>12.7</c:v>
                </c:pt>
                <c:pt idx="4">
                  <c:v>11.8</c:v>
                </c:pt>
                <c:pt idx="5">
                  <c:v>8.9</c:v>
                </c:pt>
                <c:pt idx="6">
                  <c:v>6.7</c:v>
                </c:pt>
                <c:pt idx="7">
                  <c:v>5.0999999999999996</c:v>
                </c:pt>
              </c:numCache>
            </c:numRef>
          </c:yVal>
          <c:smooth val="1"/>
          <c:extLst>
            <c:ext xmlns:c16="http://schemas.microsoft.com/office/drawing/2014/chart" uri="{C3380CC4-5D6E-409C-BE32-E72D297353CC}">
              <c16:uniqueId val="{00000007-7848-48B8-B885-F92FF3A2C46A}"/>
            </c:ext>
          </c:extLst>
        </c:ser>
        <c:ser>
          <c:idx val="8"/>
          <c:order val="8"/>
          <c:tx>
            <c:strRef>
              <c:f>'Seg100a Boiler Premix'!$AL$6</c:f>
              <c:strCache>
                <c:ptCount val="1"/>
                <c:pt idx="0">
                  <c:v>GW08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Premix'!$AL$7:$AL$14</c:f>
              <c:numCache>
                <c:formatCode>General</c:formatCode>
                <c:ptCount val="8"/>
                <c:pt idx="0">
                  <c:v>57.1</c:v>
                </c:pt>
                <c:pt idx="1">
                  <c:v>45.8</c:v>
                </c:pt>
                <c:pt idx="2">
                  <c:v>#N/A</c:v>
                </c:pt>
                <c:pt idx="3">
                  <c:v>35.200000000000003</c:v>
                </c:pt>
                <c:pt idx="4">
                  <c:v>31.8</c:v>
                </c:pt>
                <c:pt idx="5">
                  <c:v>28.1</c:v>
                </c:pt>
                <c:pt idx="6">
                  <c:v>25</c:v>
                </c:pt>
                <c:pt idx="7">
                  <c:v>22.2</c:v>
                </c:pt>
              </c:numCache>
            </c:numRef>
          </c:yVal>
          <c:smooth val="1"/>
          <c:extLst>
            <c:ext xmlns:c16="http://schemas.microsoft.com/office/drawing/2014/chart" uri="{C3380CC4-5D6E-409C-BE32-E72D297353CC}">
              <c16:uniqueId val="{00000008-7848-48B8-B885-F92FF3A2C46A}"/>
            </c:ext>
          </c:extLst>
        </c:ser>
        <c:ser>
          <c:idx val="9"/>
          <c:order val="9"/>
          <c:tx>
            <c:strRef>
              <c:f>'Seg100a Boiler Premix'!$AM$6</c:f>
              <c:strCache>
                <c:ptCount val="1"/>
                <c:pt idx="0">
                  <c:v>GW10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Premix'!$AM$7:$AM$14</c:f>
              <c:numCache>
                <c:formatCode>General</c:formatCode>
                <c:ptCount val="8"/>
                <c:pt idx="0">
                  <c:v>66.099999999999994</c:v>
                </c:pt>
                <c:pt idx="1">
                  <c:v>57.2</c:v>
                </c:pt>
                <c:pt idx="2">
                  <c:v>#N/A</c:v>
                </c:pt>
                <c:pt idx="3">
                  <c:v>40.299999999999997</c:v>
                </c:pt>
                <c:pt idx="4">
                  <c:v>31.9</c:v>
                </c:pt>
                <c:pt idx="5">
                  <c:v>22.4</c:v>
                </c:pt>
                <c:pt idx="6">
                  <c:v>15.7</c:v>
                </c:pt>
                <c:pt idx="7">
                  <c:v>11.6</c:v>
                </c:pt>
              </c:numCache>
            </c:numRef>
          </c:yVal>
          <c:smooth val="1"/>
          <c:extLst>
            <c:ext xmlns:c16="http://schemas.microsoft.com/office/drawing/2014/chart" uri="{C3380CC4-5D6E-409C-BE32-E72D297353CC}">
              <c16:uniqueId val="{00000009-7848-48B8-B885-F92FF3A2C46A}"/>
            </c:ext>
          </c:extLst>
        </c:ser>
        <c:ser>
          <c:idx val="10"/>
          <c:order val="10"/>
          <c:tx>
            <c:strRef>
              <c:f>'Seg100a Boiler Premix'!$AN$6</c:f>
              <c:strCache>
                <c:ptCount val="1"/>
                <c:pt idx="0">
                  <c:v>GW11</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Premix'!$AN$7:$AN$14</c:f>
              <c:numCache>
                <c:formatCode>General</c:formatCode>
                <c:ptCount val="8"/>
                <c:pt idx="0">
                  <c:v>23.2</c:v>
                </c:pt>
                <c:pt idx="1">
                  <c:v>14.6</c:v>
                </c:pt>
                <c:pt idx="2">
                  <c:v>#N/A</c:v>
                </c:pt>
                <c:pt idx="3">
                  <c:v>13.5</c:v>
                </c:pt>
                <c:pt idx="4">
                  <c:v>16.399999999999999</c:v>
                </c:pt>
                <c:pt idx="5">
                  <c:v>22</c:v>
                </c:pt>
                <c:pt idx="6">
                  <c:v>28.4</c:v>
                </c:pt>
                <c:pt idx="7">
                  <c:v>30.6</c:v>
                </c:pt>
              </c:numCache>
            </c:numRef>
          </c:yVal>
          <c:smooth val="1"/>
          <c:extLst>
            <c:ext xmlns:c16="http://schemas.microsoft.com/office/drawing/2014/chart" uri="{C3380CC4-5D6E-409C-BE32-E72D297353CC}">
              <c16:uniqueId val="{0000000A-7848-48B8-B885-F92FF3A2C46A}"/>
            </c:ext>
          </c:extLst>
        </c:ser>
        <c:ser>
          <c:idx val="11"/>
          <c:order val="11"/>
          <c:tx>
            <c:strRef>
              <c:f>'Seg100a Boiler Premix'!$AO$6</c:f>
              <c:strCache>
                <c:ptCount val="1"/>
                <c:pt idx="0">
                  <c:v>GW17</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Premix'!$AO$7:$AO$14</c:f>
              <c:numCache>
                <c:formatCode>General</c:formatCode>
                <c:ptCount val="8"/>
                <c:pt idx="0">
                  <c:v>73.5</c:v>
                </c:pt>
                <c:pt idx="1">
                  <c:v>58</c:v>
                </c:pt>
                <c:pt idx="2">
                  <c:v>#N/A</c:v>
                </c:pt>
                <c:pt idx="3">
                  <c:v>54.7</c:v>
                </c:pt>
                <c:pt idx="4">
                  <c:v>59.9</c:v>
                </c:pt>
                <c:pt idx="5">
                  <c:v>83.4</c:v>
                </c:pt>
                <c:pt idx="6">
                  <c:v>121.1</c:v>
                </c:pt>
                <c:pt idx="7">
                  <c:v>119.6</c:v>
                </c:pt>
              </c:numCache>
            </c:numRef>
          </c:yVal>
          <c:smooth val="1"/>
          <c:extLst>
            <c:ext xmlns:c16="http://schemas.microsoft.com/office/drawing/2014/chart" uri="{C3380CC4-5D6E-409C-BE32-E72D297353CC}">
              <c16:uniqueId val="{0000000B-7848-48B8-B885-F92FF3A2C46A}"/>
            </c:ext>
          </c:extLst>
        </c:ser>
        <c:ser>
          <c:idx val="12"/>
          <c:order val="12"/>
          <c:tx>
            <c:strRef>
              <c:f>'Seg100a Boiler Premix'!$AP$6</c:f>
              <c:strCache>
                <c:ptCount val="1"/>
                <c:pt idx="0">
                  <c:v>EB01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Premix'!$AP$7:$AP$14</c:f>
              <c:numCache>
                <c:formatCode>General</c:formatCode>
                <c:ptCount val="8"/>
                <c:pt idx="0">
                  <c:v>138.99340394049028</c:v>
                </c:pt>
                <c:pt idx="1">
                  <c:v>101.36109806080938</c:v>
                </c:pt>
                <c:pt idx="2">
                  <c:v>73.71018331407474</c:v>
                </c:pt>
                <c:pt idx="3">
                  <c:v>66.838513814449954</c:v>
                </c:pt>
                <c:pt idx="4">
                  <c:v>54.313702495009807</c:v>
                </c:pt>
                <c:pt idx="5">
                  <c:v>40.460676353016225</c:v>
                </c:pt>
                <c:pt idx="6">
                  <c:v>#N/A</c:v>
                </c:pt>
                <c:pt idx="7">
                  <c:v>#N/A</c:v>
                </c:pt>
              </c:numCache>
            </c:numRef>
          </c:yVal>
          <c:smooth val="1"/>
          <c:extLst>
            <c:ext xmlns:c16="http://schemas.microsoft.com/office/drawing/2014/chart" uri="{C3380CC4-5D6E-409C-BE32-E72D297353CC}">
              <c16:uniqueId val="{0000000C-7848-48B8-B885-F92FF3A2C46A}"/>
            </c:ext>
          </c:extLst>
        </c:ser>
        <c:ser>
          <c:idx val="13"/>
          <c:order val="13"/>
          <c:tx>
            <c:strRef>
              <c:f>'Seg100a Boiler Premix'!$AQ$6</c:f>
              <c:strCache>
                <c:ptCount val="1"/>
                <c:pt idx="0">
                  <c:v>GW13</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Premix'!$AQ$7:$AQ$14</c:f>
              <c:numCache>
                <c:formatCode>General</c:formatCode>
                <c:ptCount val="8"/>
                <c:pt idx="0">
                  <c:v>61.8</c:v>
                </c:pt>
                <c:pt idx="1">
                  <c:v>47.6</c:v>
                </c:pt>
                <c:pt idx="2">
                  <c:v>#N/A</c:v>
                </c:pt>
                <c:pt idx="3">
                  <c:v>33.5</c:v>
                </c:pt>
                <c:pt idx="4">
                  <c:v>27.3</c:v>
                </c:pt>
                <c:pt idx="5">
                  <c:v>19.899999999999999</c:v>
                </c:pt>
                <c:pt idx="6">
                  <c:v>15.5</c:v>
                </c:pt>
                <c:pt idx="7">
                  <c:v>12.5</c:v>
                </c:pt>
              </c:numCache>
            </c:numRef>
          </c:yVal>
          <c:smooth val="1"/>
          <c:extLst>
            <c:ext xmlns:c16="http://schemas.microsoft.com/office/drawing/2014/chart" uri="{C3380CC4-5D6E-409C-BE32-E72D297353CC}">
              <c16:uniqueId val="{0000000D-7848-48B8-B885-F92FF3A2C46A}"/>
            </c:ext>
          </c:extLst>
        </c:ser>
        <c:ser>
          <c:idx val="14"/>
          <c:order val="14"/>
          <c:tx>
            <c:strRef>
              <c:f>'Seg100a Boiler Premix'!$AR$6</c:f>
              <c:strCache>
                <c:ptCount val="1"/>
                <c:pt idx="0">
                  <c:v>EN01</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Premix'!$AR$7:$AR$14</c:f>
              <c:numCache>
                <c:formatCode>General</c:formatCode>
                <c:ptCount val="8"/>
                <c:pt idx="0">
                  <c:v>64.88187463820428</c:v>
                </c:pt>
                <c:pt idx="1">
                  <c:v>#N/A</c:v>
                </c:pt>
                <c:pt idx="2">
                  <c:v>#N/A</c:v>
                </c:pt>
                <c:pt idx="3">
                  <c:v>35.281720292413965</c:v>
                </c:pt>
                <c:pt idx="4">
                  <c:v>#N/A</c:v>
                </c:pt>
                <c:pt idx="5">
                  <c:v>20.407917415245226</c:v>
                </c:pt>
                <c:pt idx="6">
                  <c:v>#N/A</c:v>
                </c:pt>
                <c:pt idx="7">
                  <c:v>#N/A</c:v>
                </c:pt>
              </c:numCache>
            </c:numRef>
          </c:yVal>
          <c:smooth val="1"/>
          <c:extLst>
            <c:ext xmlns:c16="http://schemas.microsoft.com/office/drawing/2014/chart" uri="{C3380CC4-5D6E-409C-BE32-E72D297353CC}">
              <c16:uniqueId val="{0000000E-7848-48B8-B885-F92FF3A2C46A}"/>
            </c:ext>
          </c:extLst>
        </c:ser>
        <c:ser>
          <c:idx val="15"/>
          <c:order val="15"/>
          <c:tx>
            <c:strRef>
              <c:f>'Seg100a Boiler Premix'!$AS$6</c:f>
              <c:strCache>
                <c:ptCount val="1"/>
                <c:pt idx="0">
                  <c:v>EN02</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Premix'!$AS$7:$AS$14</c:f>
              <c:numCache>
                <c:formatCode>General</c:formatCode>
                <c:ptCount val="8"/>
                <c:pt idx="0">
                  <c:v>2.2594867387996493</c:v>
                </c:pt>
                <c:pt idx="1">
                  <c:v>1.2671233624470055</c:v>
                </c:pt>
                <c:pt idx="2">
                  <c:v>2.7243101871896842</c:v>
                </c:pt>
                <c:pt idx="3">
                  <c:v>1.9619706147470313</c:v>
                </c:pt>
                <c:pt idx="4">
                  <c:v>1.8333729737282103</c:v>
                </c:pt>
                <c:pt idx="5">
                  <c:v>1.8061311824528483</c:v>
                </c:pt>
                <c:pt idx="6">
                  <c:v>1.9322294380287954</c:v>
                </c:pt>
                <c:pt idx="7">
                  <c:v>6.9894872196873843</c:v>
                </c:pt>
              </c:numCache>
            </c:numRef>
          </c:yVal>
          <c:smooth val="1"/>
          <c:extLst>
            <c:ext xmlns:c16="http://schemas.microsoft.com/office/drawing/2014/chart" uri="{C3380CC4-5D6E-409C-BE32-E72D297353CC}">
              <c16:uniqueId val="{0000000F-7848-48B8-B885-F92FF3A2C46A}"/>
            </c:ext>
          </c:extLst>
        </c:ser>
        <c:ser>
          <c:idx val="16"/>
          <c:order val="16"/>
          <c:tx>
            <c:strRef>
              <c:f>'Seg100a Boiler Premix'!$AT$6</c:f>
              <c:strCache>
                <c:ptCount val="1"/>
                <c:pt idx="0">
                  <c:v>GA11</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Premix'!$AT$7:$AT$14</c:f>
              <c:numCache>
                <c:formatCode>General</c:formatCode>
                <c:ptCount val="8"/>
                <c:pt idx="0">
                  <c:v>59.10302649721784</c:v>
                </c:pt>
                <c:pt idx="1">
                  <c:v>#N/A</c:v>
                </c:pt>
                <c:pt idx="2">
                  <c:v>#N/A</c:v>
                </c:pt>
                <c:pt idx="3">
                  <c:v>28.613635663484253</c:v>
                </c:pt>
                <c:pt idx="4">
                  <c:v>#N/A</c:v>
                </c:pt>
                <c:pt idx="5">
                  <c:v>15.081336963827624</c:v>
                </c:pt>
                <c:pt idx="6">
                  <c:v>#N/A</c:v>
                </c:pt>
                <c:pt idx="7">
                  <c:v>#N/A</c:v>
                </c:pt>
              </c:numCache>
            </c:numRef>
          </c:yVal>
          <c:smooth val="1"/>
          <c:extLst>
            <c:ext xmlns:c16="http://schemas.microsoft.com/office/drawing/2014/chart" uri="{C3380CC4-5D6E-409C-BE32-E72D297353CC}">
              <c16:uniqueId val="{00000010-7848-48B8-B885-F92FF3A2C46A}"/>
            </c:ext>
          </c:extLst>
        </c:ser>
        <c:ser>
          <c:idx val="17"/>
          <c:order val="17"/>
          <c:tx>
            <c:strRef>
              <c:f>'Seg100a Boiler Premix'!$AU$6</c:f>
              <c:strCache>
                <c:ptCount val="1"/>
                <c:pt idx="0">
                  <c:v>EN21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Premix'!$AU$7:$AU$14</c:f>
              <c:numCache>
                <c:formatCode>General</c:formatCode>
                <c:ptCount val="8"/>
                <c:pt idx="0">
                  <c:v>72.924185218179332</c:v>
                </c:pt>
                <c:pt idx="1">
                  <c:v>#N/A</c:v>
                </c:pt>
                <c:pt idx="2">
                  <c:v>#N/A</c:v>
                </c:pt>
                <c:pt idx="3">
                  <c:v>39.996716976859865</c:v>
                </c:pt>
                <c:pt idx="4">
                  <c:v>#N/A</c:v>
                </c:pt>
                <c:pt idx="5">
                  <c:v>25.421733587778125</c:v>
                </c:pt>
                <c:pt idx="6">
                  <c:v>#N/A</c:v>
                </c:pt>
                <c:pt idx="7">
                  <c:v>#N/A</c:v>
                </c:pt>
              </c:numCache>
            </c:numRef>
          </c:yVal>
          <c:smooth val="1"/>
          <c:extLst>
            <c:ext xmlns:c16="http://schemas.microsoft.com/office/drawing/2014/chart" uri="{C3380CC4-5D6E-409C-BE32-E72D297353CC}">
              <c16:uniqueId val="{00000011-7848-48B8-B885-F92FF3A2C46A}"/>
            </c:ext>
          </c:extLst>
        </c:ser>
        <c:ser>
          <c:idx val="20"/>
          <c:order val="20"/>
          <c:tx>
            <c:strRef>
              <c:f>'Seg100a Boiler Premix'!$AX$6</c:f>
              <c:strCache>
                <c:ptCount val="1"/>
                <c:pt idx="0">
                  <c:v>GW21</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Premix'!$AX$7:$AX$14</c:f>
              <c:numCache>
                <c:formatCode>General</c:formatCode>
                <c:ptCount val="8"/>
                <c:pt idx="0">
                  <c:v>53.2</c:v>
                </c:pt>
                <c:pt idx="1">
                  <c:v>39.200000000000003</c:v>
                </c:pt>
                <c:pt idx="2">
                  <c:v>#N/A</c:v>
                </c:pt>
                <c:pt idx="3">
                  <c:v>29.2</c:v>
                </c:pt>
                <c:pt idx="4">
                  <c:v>26.1</c:v>
                </c:pt>
                <c:pt idx="5">
                  <c:v>22.4</c:v>
                </c:pt>
                <c:pt idx="6">
                  <c:v>19.600000000000001</c:v>
                </c:pt>
                <c:pt idx="7">
                  <c:v>17.8</c:v>
                </c:pt>
              </c:numCache>
            </c:numRef>
          </c:yVal>
          <c:smooth val="1"/>
          <c:extLst>
            <c:ext xmlns:c16="http://schemas.microsoft.com/office/drawing/2014/chart" uri="{C3380CC4-5D6E-409C-BE32-E72D297353CC}">
              <c16:uniqueId val="{00000014-7848-48B8-B885-F92FF3A2C46A}"/>
            </c:ext>
          </c:extLst>
        </c:ser>
        <c:ser>
          <c:idx val="21"/>
          <c:order val="21"/>
          <c:tx>
            <c:strRef>
              <c:f>'Seg100a Boiler Premix'!$AY$6</c:f>
              <c:strCache>
                <c:ptCount val="1"/>
                <c:pt idx="0">
                  <c:v>GW23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Premix'!$AY$7:$AY$14</c:f>
              <c:numCache>
                <c:formatCode>General</c:formatCode>
                <c:ptCount val="8"/>
                <c:pt idx="0">
                  <c:v>44.8</c:v>
                </c:pt>
                <c:pt idx="1">
                  <c:v>35.1</c:v>
                </c:pt>
                <c:pt idx="2">
                  <c:v>#N/A</c:v>
                </c:pt>
                <c:pt idx="3">
                  <c:v>25.5</c:v>
                </c:pt>
                <c:pt idx="4">
                  <c:v>21.5</c:v>
                </c:pt>
                <c:pt idx="5">
                  <c:v>17.2</c:v>
                </c:pt>
                <c:pt idx="6">
                  <c:v>13.9</c:v>
                </c:pt>
                <c:pt idx="7">
                  <c:v>10.4</c:v>
                </c:pt>
              </c:numCache>
            </c:numRef>
          </c:yVal>
          <c:smooth val="1"/>
          <c:extLst>
            <c:ext xmlns:c16="http://schemas.microsoft.com/office/drawing/2014/chart" uri="{C3380CC4-5D6E-409C-BE32-E72D297353CC}">
              <c16:uniqueId val="{00000015-7848-48B8-B885-F92FF3A2C46A}"/>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8"/>
                <c:order val="18"/>
                <c:tx>
                  <c:strRef>
                    <c:extLst>
                      <c:ext uri="{02D57815-91ED-43cb-92C2-25804820EDAC}">
                        <c15:formulaRef>
                          <c15:sqref>'Seg100a Boiler Premix'!$AV$6</c15:sqref>
                        </c15:formulaRef>
                      </c:ext>
                    </c:extLst>
                    <c:strCache>
                      <c:ptCount val="1"/>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extLst>
                      <c:ex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'Seg100a Boiler Premix'!$AV$7:$AV$14</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12-7848-48B8-B885-F92FF3A2C46A}"/>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'Seg100a Boiler Premix'!$AW$6</c15:sqref>
                        </c15:formulaRef>
                      </c:ext>
                    </c:extLst>
                    <c:strCache>
                      <c:ptCount val="1"/>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Premix'!$AW$7:$AW$14</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3-7848-48B8-B885-F92FF3A2C46A}"/>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'Seg100a Boiler Premix'!$AL$5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'Seg100b Non Premix Boiler'!$AE$5</c:f>
          <c:strCache>
            <c:ptCount val="1"/>
            <c:pt idx="0">
              <c:v>THyGA Segment 100b - Non Premix Boiler - Efficiency (Hi)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10"/>
          <c:order val="10"/>
          <c:tx>
            <c:strRef>
              <c:f>'Seg100b Non Premix Boiler'!$AN$6</c:f>
              <c:strCache>
                <c:ptCount val="1"/>
                <c:pt idx="0">
                  <c:v>GW18</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Boiler'!$AN$7:$AN$14</c:f>
              <c:numCache>
                <c:formatCode>General</c:formatCode>
                <c:ptCount val="8"/>
                <c:pt idx="0">
                  <c:v>95.5</c:v>
                </c:pt>
                <c:pt idx="1">
                  <c:v>96.6</c:v>
                </c:pt>
                <c:pt idx="2">
                  <c:v>#N/A</c:v>
                </c:pt>
                <c:pt idx="3">
                  <c:v>97</c:v>
                </c:pt>
                <c:pt idx="4">
                  <c:v>97</c:v>
                </c:pt>
                <c:pt idx="5">
                  <c:v>96.7</c:v>
                </c:pt>
                <c:pt idx="6">
                  <c:v>98.1</c:v>
                </c:pt>
                <c:pt idx="7">
                  <c:v>98.2</c:v>
                </c:pt>
              </c:numCache>
            </c:numRef>
          </c:yVal>
          <c:smooth val="1"/>
          <c:extLst>
            <c:ext xmlns:c16="http://schemas.microsoft.com/office/drawing/2014/chart" uri="{C3380CC4-5D6E-409C-BE32-E72D297353CC}">
              <c16:uniqueId val="{00000000-5044-4D26-BF7B-99549D53CABB}"/>
            </c:ext>
          </c:extLst>
        </c:ser>
        <c:ser>
          <c:idx val="11"/>
          <c:order val="11"/>
          <c:tx>
            <c:strRef>
              <c:f>'Seg100b Non Premix Boiler'!$AO$6</c:f>
              <c:strCache>
                <c:ptCount val="1"/>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Boiler'!$AO$7:$AO$14</c:f>
              <c:numCache>
                <c:formatCode>General</c:formatCode>
                <c:ptCount val="8"/>
              </c:numCache>
            </c:numRef>
          </c:yVal>
          <c:smooth val="1"/>
          <c:extLst>
            <c:ext xmlns:c16="http://schemas.microsoft.com/office/drawing/2014/chart" uri="{C3380CC4-5D6E-409C-BE32-E72D297353CC}">
              <c16:uniqueId val="{00000001-5044-4D26-BF7B-99549D53CABB}"/>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0"/>
                <c:order val="0"/>
                <c:tx>
                  <c:strRef>
                    <c:extLst>
                      <c:ext uri="{02D57815-91ED-43cb-92C2-25804820EDAC}">
                        <c15:formulaRef>
                          <c15:sqref>'Seg100b Non Premix Boiler'!$AD$6</c15:sqref>
                        </c15:formulaRef>
                      </c:ext>
                    </c:extLst>
                    <c:strCache>
                      <c:ptCount val="1"/>
                      <c:pt idx="0">
                        <c:v>GA01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'Seg100b Non Premix Boiler'!$AD$7:$AD$14</c15:sqref>
                        </c15:formulaRef>
                      </c:ext>
                    </c:extLst>
                    <c:numCache>
                      <c:formatCode>General</c:formatCode>
                      <c:ptCount val="8"/>
                      <c:pt idx="0">
                        <c:v>81.103730221472404</c:v>
                      </c:pt>
                      <c:pt idx="1">
                        <c:v>#N/A</c:v>
                      </c:pt>
                      <c:pt idx="2">
                        <c:v>#N/A</c:v>
                      </c:pt>
                      <c:pt idx="3">
                        <c:v>#N/A</c:v>
                      </c:pt>
                      <c:pt idx="4">
                        <c:v>81.424223574431593</c:v>
                      </c:pt>
                      <c:pt idx="5">
                        <c:v>#N/A</c:v>
                      </c:pt>
                      <c:pt idx="6">
                        <c:v>81.238849676894205</c:v>
                      </c:pt>
                      <c:pt idx="7">
                        <c:v>#N/A</c:v>
                      </c:pt>
                    </c:numCache>
                  </c:numRef>
                </c:yVal>
                <c:smooth val="1"/>
                <c:extLst>
                  <c:ext xmlns:c16="http://schemas.microsoft.com/office/drawing/2014/chart" uri="{C3380CC4-5D6E-409C-BE32-E72D297353CC}">
                    <c16:uniqueId val="{0000000A-5044-4D26-BF7B-99549D53CABB}"/>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'Seg100b Non Premix Boiler'!$AE$6</c15:sqref>
                        </c15:formulaRef>
                      </c:ext>
                    </c:extLst>
                    <c:strCache>
                      <c:ptCount val="1"/>
                      <c:pt idx="0">
                        <c:v>GA16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Boiler'!$AE$7:$AE$14</c15:sqref>
                        </c15:formulaRef>
                      </c:ext>
                    </c:extLst>
                    <c:numCache>
                      <c:formatCode>General</c:formatCode>
                      <c:ptCount val="8"/>
                      <c:pt idx="0">
                        <c:v>84.790475507246484</c:v>
                      </c:pt>
                      <c:pt idx="1">
                        <c:v>#N/A</c:v>
                      </c:pt>
                      <c:pt idx="2">
                        <c:v>#N/A</c:v>
                      </c:pt>
                      <c:pt idx="3">
                        <c:v>85.747577748563629</c:v>
                      </c:pt>
                      <c:pt idx="4">
                        <c:v>#N/A</c:v>
                      </c:pt>
                      <c:pt idx="5">
                        <c:v>84.843722431928796</c:v>
                      </c:pt>
                      <c:pt idx="6">
                        <c:v>#N/A</c:v>
                      </c:pt>
                      <c:pt idx="7">
                        <c:v>#N/A</c:v>
                      </c:pt>
                    </c:numCache>
                  </c:numRef>
                </c:yVal>
                <c:smooth val="1"/>
                <c:extLst xmlns:c15="http://schemas.microsoft.com/office/drawing/2012/chart">
                  <c:ext xmlns:c16="http://schemas.microsoft.com/office/drawing/2014/chart" uri="{C3380CC4-5D6E-409C-BE32-E72D297353CC}">
                    <c16:uniqueId val="{0000000B-5044-4D26-BF7B-99549D53CABB}"/>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'Seg100b Non Premix Boiler'!$AF$6</c15:sqref>
                        </c15:formulaRef>
                      </c:ext>
                    </c:extLst>
                    <c:strCache>
                      <c:ptCount val="1"/>
                      <c:pt idx="0">
                        <c:v>EB02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Boiler'!$AF$7:$AF$14</c15:sqref>
                        </c15:formulaRef>
                      </c:ext>
                    </c:extLst>
                    <c:numCache>
                      <c:formatCode>General</c:formatCode>
                      <c:ptCount val="8"/>
                      <c:pt idx="0">
                        <c:v>86.271662000000006</c:v>
                      </c:pt>
                      <c:pt idx="1">
                        <c:v>#N/A</c:v>
                      </c:pt>
                      <c:pt idx="2">
                        <c:v>#N/A</c:v>
                      </c:pt>
                      <c:pt idx="3">
                        <c:v>86.388309190093224</c:v>
                      </c:pt>
                      <c:pt idx="4">
                        <c:v>87.223849640995098</c:v>
                      </c:pt>
                      <c:pt idx="5">
                        <c:v>86.89715780296369</c:v>
                      </c:pt>
                      <c:pt idx="6">
                        <c:v>#N/A</c:v>
                      </c:pt>
                      <c:pt idx="7">
                        <c:v>#N/A</c:v>
                      </c:pt>
                    </c:numCache>
                  </c:numRef>
                </c:yVal>
                <c:smooth val="1"/>
                <c:extLst xmlns:c15="http://schemas.microsoft.com/office/drawing/2012/chart">
                  <c:ext xmlns:c16="http://schemas.microsoft.com/office/drawing/2014/chart" uri="{C3380CC4-5D6E-409C-BE32-E72D297353CC}">
                    <c16:uniqueId val="{0000000C-5044-4D26-BF7B-99549D53CABB}"/>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'Seg100b Non Premix Boiler'!$AG$6</c15:sqref>
                        </c15:formulaRef>
                      </c:ext>
                    </c:extLst>
                    <c:strCache>
                      <c:ptCount val="1"/>
                      <c:pt idx="0">
                        <c:v>GW02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Boiler'!$AG$7:$AG$14</c15:sqref>
                        </c15:formulaRef>
                      </c:ext>
                    </c:extLst>
                    <c:numCache>
                      <c:formatCode>General</c:formatCode>
                      <c:ptCount val="8"/>
                      <c:pt idx="0">
                        <c:v>89.942145145629965</c:v>
                      </c:pt>
                      <c:pt idx="1">
                        <c:v>89.797336331952977</c:v>
                      </c:pt>
                      <c:pt idx="2">
                        <c:v>#N/A</c:v>
                      </c:pt>
                      <c:pt idx="3">
                        <c:v>90.318089485195969</c:v>
                      </c:pt>
                      <c:pt idx="4">
                        <c:v>90.460520271692729</c:v>
                      </c:pt>
                      <c:pt idx="5">
                        <c:v>90.738676352846753</c:v>
                      </c:pt>
                      <c:pt idx="6">
                        <c:v>90.913205209870512</c:v>
                      </c:pt>
                      <c:pt idx="7">
                        <c:v>#N/A</c:v>
                      </c:pt>
                    </c:numCache>
                  </c:numRef>
                </c:yVal>
                <c:smooth val="1"/>
                <c:extLst xmlns:c15="http://schemas.microsoft.com/office/drawing/2012/chart">
                  <c:ext xmlns:c16="http://schemas.microsoft.com/office/drawing/2014/chart" uri="{C3380CC4-5D6E-409C-BE32-E72D297353CC}">
                    <c16:uniqueId val="{0000000D-5044-4D26-BF7B-99549D53CABB}"/>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'Seg100b Non Premix Boiler'!$AH$6</c15:sqref>
                        </c15:formulaRef>
                      </c:ext>
                    </c:extLst>
                    <c:strCache>
                      <c:ptCount val="1"/>
                      <c:pt idx="0">
                        <c:v>GW03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Boiler'!$AH$7:$AH$14</c15:sqref>
                        </c15:formulaRef>
                      </c:ext>
                    </c:extLst>
                    <c:numCache>
                      <c:formatCode>General</c:formatCode>
                      <c:ptCount val="8"/>
                      <c:pt idx="0">
                        <c:v>89.9</c:v>
                      </c:pt>
                      <c:pt idx="1">
                        <c:v>89.6</c:v>
                      </c:pt>
                      <c:pt idx="2">
                        <c:v>#N/A</c:v>
                      </c:pt>
                      <c:pt idx="3">
                        <c:v>89.8</c:v>
                      </c:pt>
                      <c:pt idx="4">
                        <c:v>90.1</c:v>
                      </c:pt>
                      <c:pt idx="5">
                        <c:v>90.6</c:v>
                      </c:pt>
                      <c:pt idx="6">
                        <c:v>90.6</c:v>
                      </c:pt>
                      <c:pt idx="7">
                        <c:v>#N/A</c:v>
                      </c:pt>
                    </c:numCache>
                  </c:numRef>
                </c:yVal>
                <c:smooth val="1"/>
                <c:extLst xmlns:c15="http://schemas.microsoft.com/office/drawing/2012/chart">
                  <c:ext xmlns:c16="http://schemas.microsoft.com/office/drawing/2014/chart" uri="{C3380CC4-5D6E-409C-BE32-E72D297353CC}">
                    <c16:uniqueId val="{0000000E-5044-4D26-BF7B-99549D53CABB}"/>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'Seg100b Non Premix Boiler'!$AI$6</c15:sqref>
                        </c15:formulaRef>
                      </c:ext>
                    </c:extLst>
                    <c:strCache>
                      <c:ptCount val="1"/>
                      <c:pt idx="0">
                        <c:v>GW04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Boiler'!$AI$7:$AI$14</c15:sqref>
                        </c15:formulaRef>
                      </c:ext>
                    </c:extLst>
                    <c:numCache>
                      <c:formatCode>General</c:formatCode>
                      <c:ptCount val="8"/>
                      <c:pt idx="0">
                        <c:v>92.1</c:v>
                      </c:pt>
                      <c:pt idx="1">
                        <c:v>92.4</c:v>
                      </c:pt>
                      <c:pt idx="2">
                        <c:v>#N/A</c:v>
                      </c:pt>
                      <c:pt idx="3">
                        <c:v>92.5</c:v>
                      </c:pt>
                      <c:pt idx="4">
                        <c:v>92.6</c:v>
                      </c:pt>
                      <c:pt idx="5">
                        <c:v>92.1</c:v>
                      </c:pt>
                      <c:pt idx="6">
                        <c:v>92.4</c:v>
                      </c:pt>
                      <c:pt idx="7">
                        <c:v>92.7</c:v>
                      </c:pt>
                    </c:numCache>
                  </c:numRef>
                </c:yVal>
                <c:smooth val="1"/>
                <c:extLst xmlns:c15="http://schemas.microsoft.com/office/drawing/2012/chart">
                  <c:ext xmlns:c16="http://schemas.microsoft.com/office/drawing/2014/chart" uri="{C3380CC4-5D6E-409C-BE32-E72D297353CC}">
                    <c16:uniqueId val="{0000000F-5044-4D26-BF7B-99549D53CABB}"/>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'Seg100b Non Premix Boiler'!$AJ$6</c15:sqref>
                        </c15:formulaRef>
                      </c:ext>
                    </c:extLst>
                    <c:strCache>
                      <c:ptCount val="1"/>
                      <c:pt idx="0">
                        <c:v>GW12</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Boiler'!$AJ$7:$AJ$14</c15:sqref>
                        </c15:formulaRef>
                      </c:ext>
                    </c:extLst>
                    <c:numCache>
                      <c:formatCode>General</c:formatCode>
                      <c:ptCount val="8"/>
                      <c:pt idx="0">
                        <c:v>96.7</c:v>
                      </c:pt>
                      <c:pt idx="1">
                        <c:v>96.8</c:v>
                      </c:pt>
                      <c:pt idx="2">
                        <c:v>#N/A</c:v>
                      </c:pt>
                      <c:pt idx="3">
                        <c:v>96.8</c:v>
                      </c:pt>
                      <c:pt idx="4">
                        <c:v>96.9</c:v>
                      </c:pt>
                      <c:pt idx="5">
                        <c:v>97.5</c:v>
                      </c:pt>
                      <c:pt idx="6">
                        <c:v>97.9</c:v>
                      </c:pt>
                      <c:pt idx="7">
                        <c:v>97.9</c:v>
                      </c:pt>
                    </c:numCache>
                  </c:numRef>
                </c:yVal>
                <c:smooth val="1"/>
                <c:extLst xmlns:c15="http://schemas.microsoft.com/office/drawing/2012/chart">
                  <c:ext xmlns:c16="http://schemas.microsoft.com/office/drawing/2014/chart" uri="{C3380CC4-5D6E-409C-BE32-E72D297353CC}">
                    <c16:uniqueId val="{00000010-5044-4D26-BF7B-99549D53CABB}"/>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'Seg100b Non Premix Boiler'!$AK$6</c15:sqref>
                        </c15:formulaRef>
                      </c:ext>
                    </c:extLst>
                    <c:strCache>
                      <c:ptCount val="1"/>
                      <c:pt idx="0">
                        <c:v>EN03</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Boiler'!$AK$7:$AK$14</c15:sqref>
                        </c15:formulaRef>
                      </c:ext>
                    </c:extLst>
                    <c:numCache>
                      <c:formatCode>General</c:formatCode>
                      <c:ptCount val="8"/>
                      <c:pt idx="0">
                        <c:v>93.178159593443326</c:v>
                      </c:pt>
                      <c:pt idx="1">
                        <c:v>#N/A</c:v>
                      </c:pt>
                      <c:pt idx="2">
                        <c:v>#N/A</c:v>
                      </c:pt>
                      <c:pt idx="3">
                        <c:v>98.902253690430726</c:v>
                      </c:pt>
                      <c:pt idx="4">
                        <c:v>#N/A</c:v>
                      </c:pt>
                      <c:pt idx="5">
                        <c:v>99.985805868569273</c:v>
                      </c:pt>
                      <c:pt idx="6">
                        <c:v>#N/A</c:v>
                      </c:pt>
                      <c:pt idx="7">
                        <c:v>#N/A</c:v>
                      </c:pt>
                    </c:numCache>
                  </c:numRef>
                </c:yVal>
                <c:smooth val="1"/>
                <c:extLst xmlns:c15="http://schemas.microsoft.com/office/drawing/2012/chart">
                  <c:ext xmlns:c16="http://schemas.microsoft.com/office/drawing/2014/chart" uri="{C3380CC4-5D6E-409C-BE32-E72D297353CC}">
                    <c16:uniqueId val="{00000011-5044-4D26-BF7B-99549D53CABB}"/>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'Seg100b Non Premix Boiler'!$AL$6</c15:sqref>
                        </c15:formulaRef>
                      </c:ext>
                    </c:extLst>
                    <c:strCache>
                      <c:ptCount val="1"/>
                      <c:pt idx="0">
                        <c:v>GW16</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Boiler'!$AL$7:$AL$14</c15:sqref>
                        </c15:formulaRef>
                      </c:ext>
                    </c:extLst>
                    <c:numCache>
                      <c:formatCode>General</c:formatCode>
                      <c:ptCount val="8"/>
                      <c:pt idx="0">
                        <c:v>99.3</c:v>
                      </c:pt>
                      <c:pt idx="1">
                        <c:v>99.8</c:v>
                      </c:pt>
                      <c:pt idx="2">
                        <c:v>#N/A</c:v>
                      </c:pt>
                      <c:pt idx="3">
                        <c:v>99.6</c:v>
                      </c:pt>
                      <c:pt idx="4">
                        <c:v>99.4</c:v>
                      </c:pt>
                      <c:pt idx="5">
                        <c:v>100.2</c:v>
                      </c:pt>
                      <c:pt idx="6">
                        <c:v>100.1</c:v>
                      </c:pt>
                      <c:pt idx="7">
                        <c:v>100.4</c:v>
                      </c:pt>
                    </c:numCache>
                  </c:numRef>
                </c:yVal>
                <c:smooth val="1"/>
                <c:extLst xmlns:c15="http://schemas.microsoft.com/office/drawing/2012/chart">
                  <c:ext xmlns:c16="http://schemas.microsoft.com/office/drawing/2014/chart" uri="{C3380CC4-5D6E-409C-BE32-E72D297353CC}">
                    <c16:uniqueId val="{00000012-5044-4D26-BF7B-99549D53CABB}"/>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'Seg100b Non Premix Boiler'!$AM$6</c15:sqref>
                        </c15:formulaRef>
                      </c:ext>
                    </c:extLst>
                    <c:strCache>
                      <c:ptCount val="1"/>
                      <c:pt idx="0">
                        <c:v>BA01</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Boiler'!$AM$7:$AM$14</c15:sqref>
                        </c15:formulaRef>
                      </c:ext>
                    </c:extLst>
                    <c:numCache>
                      <c:formatCode>General</c:formatCode>
                      <c:ptCount val="8"/>
                      <c:pt idx="0">
                        <c:v>98.05</c:v>
                      </c:pt>
                      <c:pt idx="1">
                        <c:v>97.8</c:v>
                      </c:pt>
                      <c:pt idx="2">
                        <c:v>98.149999999999991</c:v>
                      </c:pt>
                      <c:pt idx="3">
                        <c:v>97.75</c:v>
                      </c:pt>
                      <c:pt idx="4">
                        <c:v>97.88</c:v>
                      </c:pt>
                      <c:pt idx="5">
                        <c:v>97.8</c:v>
                      </c:pt>
                      <c:pt idx="6">
                        <c:v>97.85</c:v>
                      </c:pt>
                      <c:pt idx="7">
                        <c:v>97.9</c:v>
                      </c:pt>
                    </c:numCache>
                  </c:numRef>
                </c:yVal>
                <c:smooth val="1"/>
                <c:extLst xmlns:c15="http://schemas.microsoft.com/office/drawing/2012/chart">
                  <c:ext xmlns:c16="http://schemas.microsoft.com/office/drawing/2014/chart" uri="{C3380CC4-5D6E-409C-BE32-E72D297353CC}">
                    <c16:uniqueId val="{00000013-5044-4D26-BF7B-99549D53CABB}"/>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'Seg100b Non Premix Boiler'!$AL$5</c:f>
              <c:strCache>
                <c:ptCount val="1"/>
                <c:pt idx="0">
                  <c:v>Efficiency (% in Hi)</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'Seg100b Non Premix Boiler'!$AE$17</c:f>
          <c:strCache>
            <c:ptCount val="1"/>
            <c:pt idx="0">
              <c:v>THyGA Segment 100b - Non Premix Boiler - Efficiency (Hi)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'Seg100b Non Premix Boiler'!$AD$6</c:f>
              <c:strCache>
                <c:ptCount val="1"/>
                <c:pt idx="0">
                  <c:v>GA01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Boiler'!$AD$19:$AD$26</c:f>
              <c:numCache>
                <c:formatCode>General</c:formatCode>
                <c:ptCount val="8"/>
                <c:pt idx="0">
                  <c:v>81.150038855257364</c:v>
                </c:pt>
                <c:pt idx="1">
                  <c:v>#N/A</c:v>
                </c:pt>
                <c:pt idx="2">
                  <c:v>81.145587262482977</c:v>
                </c:pt>
                <c:pt idx="3">
                  <c:v>#N/A</c:v>
                </c:pt>
                <c:pt idx="4">
                  <c:v>81.484516017917315</c:v>
                </c:pt>
                <c:pt idx="5">
                  <c:v>#N/A</c:v>
                </c:pt>
                <c:pt idx="6">
                  <c:v>78.548931823461686</c:v>
                </c:pt>
                <c:pt idx="7">
                  <c:v>#N/A</c:v>
                </c:pt>
              </c:numCache>
            </c:numRef>
          </c:yVal>
          <c:smooth val="1"/>
          <c:extLst>
            <c:ext xmlns:c16="http://schemas.microsoft.com/office/drawing/2014/chart" uri="{C3380CC4-5D6E-409C-BE32-E72D297353CC}">
              <c16:uniqueId val="{00000000-EC69-4601-A56C-5D312FF5FE20}"/>
            </c:ext>
          </c:extLst>
        </c:ser>
        <c:ser>
          <c:idx val="1"/>
          <c:order val="1"/>
          <c:tx>
            <c:strRef>
              <c:f>'Seg100b Non Premix Boiler'!$AE$6</c:f>
              <c:strCache>
                <c:ptCount val="1"/>
                <c:pt idx="0">
                  <c:v>GA16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Boiler'!$AE$19:$AE$26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EC69-4601-A56C-5D312FF5FE20}"/>
            </c:ext>
          </c:extLst>
        </c:ser>
        <c:ser>
          <c:idx val="2"/>
          <c:order val="2"/>
          <c:tx>
            <c:strRef>
              <c:f>'Seg100b Non Premix Boiler'!$AF$6</c:f>
              <c:strCache>
                <c:ptCount val="1"/>
                <c:pt idx="0">
                  <c:v>EB02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Boiler'!$AF$19:$AF$26</c:f>
              <c:numCache>
                <c:formatCode>General</c:formatCode>
                <c:ptCount val="8"/>
                <c:pt idx="0">
                  <c:v>91.478346979284254</c:v>
                </c:pt>
                <c:pt idx="1">
                  <c:v>#N/A</c:v>
                </c:pt>
                <c:pt idx="2">
                  <c:v>#N/A</c:v>
                </c:pt>
                <c:pt idx="3">
                  <c:v>92.23263655397318</c:v>
                </c:pt>
                <c:pt idx="4">
                  <c:v>#N/A</c:v>
                </c:pt>
                <c:pt idx="5">
                  <c:v>92.317070454533649</c:v>
                </c:pt>
                <c:pt idx="6">
                  <c:v>#N/A</c:v>
                </c:pt>
                <c:pt idx="7">
                  <c:v>#N/A</c:v>
                </c:pt>
              </c:numCache>
            </c:numRef>
          </c:yVal>
          <c:smooth val="1"/>
          <c:extLst>
            <c:ext xmlns:c16="http://schemas.microsoft.com/office/drawing/2014/chart" uri="{C3380CC4-5D6E-409C-BE32-E72D297353CC}">
              <c16:uniqueId val="{00000002-EC69-4601-A56C-5D312FF5FE20}"/>
            </c:ext>
          </c:extLst>
        </c:ser>
        <c:ser>
          <c:idx val="3"/>
          <c:order val="3"/>
          <c:tx>
            <c:strRef>
              <c:f>'Seg100b Non Premix Boiler'!$AG$6</c:f>
              <c:strCache>
                <c:ptCount val="1"/>
                <c:pt idx="0">
                  <c:v>GW02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Boiler'!$AG$19:$AG$26</c:f>
              <c:numCache>
                <c:formatCode>General</c:formatCode>
                <c:ptCount val="8"/>
                <c:pt idx="0">
                  <c:v>89.839386487538036</c:v>
                </c:pt>
                <c:pt idx="1">
                  <c:v>89.676257154608479</c:v>
                </c:pt>
                <c:pt idx="2">
                  <c:v>#N/A</c:v>
                </c:pt>
                <c:pt idx="3">
                  <c:v>89.930146754006444</c:v>
                </c:pt>
                <c:pt idx="4">
                  <c:v>90.245662153821058</c:v>
                </c:pt>
                <c:pt idx="5">
                  <c:v>90.603281219874006</c:v>
                </c:pt>
                <c:pt idx="6">
                  <c:v>#N/A</c:v>
                </c:pt>
                <c:pt idx="7">
                  <c:v>#N/A</c:v>
                </c:pt>
              </c:numCache>
            </c:numRef>
          </c:yVal>
          <c:smooth val="1"/>
          <c:extLst>
            <c:ext xmlns:c16="http://schemas.microsoft.com/office/drawing/2014/chart" uri="{C3380CC4-5D6E-409C-BE32-E72D297353CC}">
              <c16:uniqueId val="{00000003-EC69-4601-A56C-5D312FF5FE20}"/>
            </c:ext>
          </c:extLst>
        </c:ser>
        <c:ser>
          <c:idx val="4"/>
          <c:order val="4"/>
          <c:tx>
            <c:strRef>
              <c:f>'Seg100b Non Premix Boiler'!$AH$6</c:f>
              <c:strCache>
                <c:ptCount val="1"/>
                <c:pt idx="0">
                  <c:v>GW03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Boiler'!$AH$19:$AH$26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4-EC69-4601-A56C-5D312FF5FE20}"/>
            </c:ext>
          </c:extLst>
        </c:ser>
        <c:ser>
          <c:idx val="5"/>
          <c:order val="5"/>
          <c:tx>
            <c:strRef>
              <c:f>'Seg100b Non Premix Boiler'!$AI$6</c:f>
              <c:strCache>
                <c:ptCount val="1"/>
                <c:pt idx="0">
                  <c:v>GW04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Boiler'!$AI$19:$AI$26</c:f>
              <c:numCache>
                <c:formatCode>General</c:formatCode>
                <c:ptCount val="8"/>
                <c:pt idx="0">
                  <c:v>92.2</c:v>
                </c:pt>
                <c:pt idx="1">
                  <c:v>92</c:v>
                </c:pt>
                <c:pt idx="2">
                  <c:v>#N/A</c:v>
                </c:pt>
                <c:pt idx="3">
                  <c:v>91.9</c:v>
                </c:pt>
                <c:pt idx="4">
                  <c:v>91.9</c:v>
                </c:pt>
                <c:pt idx="5">
                  <c:v>92</c:v>
                </c:pt>
                <c:pt idx="6">
                  <c:v>92.4</c:v>
                </c:pt>
                <c:pt idx="7">
                  <c:v>92.4</c:v>
                </c:pt>
              </c:numCache>
            </c:numRef>
          </c:yVal>
          <c:smooth val="1"/>
          <c:extLst>
            <c:ext xmlns:c16="http://schemas.microsoft.com/office/drawing/2014/chart" uri="{C3380CC4-5D6E-409C-BE32-E72D297353CC}">
              <c16:uniqueId val="{00000005-EC69-4601-A56C-5D312FF5FE20}"/>
            </c:ext>
          </c:extLst>
        </c:ser>
        <c:ser>
          <c:idx val="6"/>
          <c:order val="6"/>
          <c:tx>
            <c:strRef>
              <c:f>'Seg100b Non Premix Boiler'!$AJ$6</c:f>
              <c:strCache>
                <c:ptCount val="1"/>
                <c:pt idx="0">
                  <c:v>GW12</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Boiler'!$AJ$19:$AJ$26</c:f>
              <c:numCache>
                <c:formatCode>General</c:formatCode>
                <c:ptCount val="8"/>
                <c:pt idx="0">
                  <c:v>94.2</c:v>
                </c:pt>
                <c:pt idx="1">
                  <c:v>94</c:v>
                </c:pt>
                <c:pt idx="2">
                  <c:v>#N/A</c:v>
                </c:pt>
                <c:pt idx="3">
                  <c:v>94</c:v>
                </c:pt>
                <c:pt idx="4">
                  <c:v>94.2</c:v>
                </c:pt>
                <c:pt idx="5">
                  <c:v>94.7</c:v>
                </c:pt>
                <c:pt idx="6">
                  <c:v>94.7</c:v>
                </c:pt>
                <c:pt idx="7">
                  <c:v>95</c:v>
                </c:pt>
              </c:numCache>
            </c:numRef>
          </c:yVal>
          <c:smooth val="1"/>
          <c:extLst>
            <c:ext xmlns:c16="http://schemas.microsoft.com/office/drawing/2014/chart" uri="{C3380CC4-5D6E-409C-BE32-E72D297353CC}">
              <c16:uniqueId val="{00000006-EC69-4601-A56C-5D312FF5FE20}"/>
            </c:ext>
          </c:extLst>
        </c:ser>
        <c:ser>
          <c:idx val="7"/>
          <c:order val="7"/>
          <c:tx>
            <c:strRef>
              <c:f>'Seg100b Non Premix Boiler'!$AK$6</c:f>
              <c:strCache>
                <c:ptCount val="1"/>
                <c:pt idx="0">
                  <c:v>EN03</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Boiler'!$AK$19:$AK$26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7-EC69-4601-A56C-5D312FF5FE20}"/>
            </c:ext>
          </c:extLst>
        </c:ser>
        <c:ser>
          <c:idx val="8"/>
          <c:order val="8"/>
          <c:tx>
            <c:strRef>
              <c:f>'Seg100b Non Premix Boiler'!$AL$6</c:f>
              <c:strCache>
                <c:ptCount val="1"/>
                <c:pt idx="0">
                  <c:v>GW16</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Boiler'!$AL$19:$AL$26</c:f>
              <c:numCache>
                <c:formatCode>General</c:formatCode>
                <c:ptCount val="8"/>
                <c:pt idx="0">
                  <c:v>95.33</c:v>
                </c:pt>
                <c:pt idx="1">
                  <c:v>96</c:v>
                </c:pt>
                <c:pt idx="2">
                  <c:v>#N/A</c:v>
                </c:pt>
                <c:pt idx="3">
                  <c:v>95.95</c:v>
                </c:pt>
                <c:pt idx="4">
                  <c:v>95.63</c:v>
                </c:pt>
                <c:pt idx="5">
                  <c:v>95.79</c:v>
                </c:pt>
                <c:pt idx="6">
                  <c:v>96.13</c:v>
                </c:pt>
                <c:pt idx="7">
                  <c:v>#N/A</c:v>
                </c:pt>
              </c:numCache>
            </c:numRef>
          </c:yVal>
          <c:smooth val="1"/>
          <c:extLst>
            <c:ext xmlns:c16="http://schemas.microsoft.com/office/drawing/2014/chart" uri="{C3380CC4-5D6E-409C-BE32-E72D297353CC}">
              <c16:uniqueId val="{00000008-EC69-4601-A56C-5D312FF5FE20}"/>
            </c:ext>
          </c:extLst>
        </c:ser>
        <c:ser>
          <c:idx val="9"/>
          <c:order val="9"/>
          <c:tx>
            <c:strRef>
              <c:f>'Seg100b Non Premix Boiler'!$AM$6</c:f>
              <c:strCache>
                <c:ptCount val="1"/>
                <c:pt idx="0">
                  <c:v>BA01</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Boiler'!$AM$19:$AM$26</c:f>
              <c:numCache>
                <c:formatCode>General</c:formatCode>
                <c:ptCount val="8"/>
                <c:pt idx="0">
                  <c:v>97.92</c:v>
                </c:pt>
                <c:pt idx="1">
                  <c:v>98.13</c:v>
                </c:pt>
                <c:pt idx="2">
                  <c:v>97.86999999999999</c:v>
                </c:pt>
                <c:pt idx="3">
                  <c:v>97.52</c:v>
                </c:pt>
                <c:pt idx="4">
                  <c:v>97.91</c:v>
                </c:pt>
                <c:pt idx="5">
                  <c:v>97.8</c:v>
                </c:pt>
                <c:pt idx="6">
                  <c:v>97.38</c:v>
                </c:pt>
                <c:pt idx="7">
                  <c:v>97.75</c:v>
                </c:pt>
              </c:numCache>
            </c:numRef>
          </c:yVal>
          <c:smooth val="1"/>
          <c:extLst>
            <c:ext xmlns:c16="http://schemas.microsoft.com/office/drawing/2014/chart" uri="{C3380CC4-5D6E-409C-BE32-E72D297353CC}">
              <c16:uniqueId val="{00000009-EC69-4601-A56C-5D312FF5FE20}"/>
            </c:ext>
          </c:extLst>
        </c:ser>
        <c:ser>
          <c:idx val="10"/>
          <c:order val="10"/>
          <c:tx>
            <c:strRef>
              <c:f>'Seg100b Non Premix Boiler'!$AN$6</c:f>
              <c:strCache>
                <c:ptCount val="1"/>
                <c:pt idx="0">
                  <c:v>GW18</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Boiler'!$AN$19:$AN$26</c:f>
              <c:numCache>
                <c:formatCode>General</c:formatCode>
                <c:ptCount val="8"/>
                <c:pt idx="0">
                  <c:v>95.1</c:v>
                </c:pt>
                <c:pt idx="1">
                  <c:v>96</c:v>
                </c:pt>
                <c:pt idx="2">
                  <c:v>#N/A</c:v>
                </c:pt>
                <c:pt idx="3">
                  <c:v>96.7</c:v>
                </c:pt>
                <c:pt idx="4">
                  <c:v>97.7</c:v>
                </c:pt>
                <c:pt idx="5">
                  <c:v>98.3</c:v>
                </c:pt>
                <c:pt idx="6">
                  <c:v>99</c:v>
                </c:pt>
                <c:pt idx="7">
                  <c:v>99.1</c:v>
                </c:pt>
              </c:numCache>
            </c:numRef>
          </c:yVal>
          <c:smooth val="1"/>
          <c:extLst>
            <c:ext xmlns:c16="http://schemas.microsoft.com/office/drawing/2014/chart" uri="{C3380CC4-5D6E-409C-BE32-E72D297353CC}">
              <c16:uniqueId val="{0000000A-EC69-4601-A56C-5D312FF5FE20}"/>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'Seg100b Non Premix Boiler'!$AL$17</c:f>
              <c:strCache>
                <c:ptCount val="1"/>
                <c:pt idx="0">
                  <c:v>Efficiency (% in Hi)</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'Seg100b Non Premix Boiler'!$AE$17</c:f>
          <c:strCache>
            <c:ptCount val="1"/>
            <c:pt idx="0">
              <c:v>THyGA Segment 100b - Non Premix Boiler - Efficiency (Hi)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'Seg100b Non Premix Boiler'!$AD$6</c:f>
              <c:strCache>
                <c:ptCount val="1"/>
                <c:pt idx="0">
                  <c:v>GA01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Boiler'!$AD$19:$AD$26</c:f>
              <c:numCache>
                <c:formatCode>General</c:formatCode>
                <c:ptCount val="8"/>
                <c:pt idx="0">
                  <c:v>81.150038855257364</c:v>
                </c:pt>
                <c:pt idx="1">
                  <c:v>#N/A</c:v>
                </c:pt>
                <c:pt idx="2">
                  <c:v>81.145587262482977</c:v>
                </c:pt>
                <c:pt idx="3">
                  <c:v>#N/A</c:v>
                </c:pt>
                <c:pt idx="4">
                  <c:v>81.484516017917315</c:v>
                </c:pt>
                <c:pt idx="5">
                  <c:v>#N/A</c:v>
                </c:pt>
                <c:pt idx="6">
                  <c:v>78.548931823461686</c:v>
                </c:pt>
                <c:pt idx="7">
                  <c:v>#N/A</c:v>
                </c:pt>
              </c:numCache>
            </c:numRef>
          </c:yVal>
          <c:smooth val="1"/>
          <c:extLst>
            <c:ext xmlns:c16="http://schemas.microsoft.com/office/drawing/2014/chart" uri="{C3380CC4-5D6E-409C-BE32-E72D297353CC}">
              <c16:uniqueId val="{00000000-9371-4427-8585-8D830C57C839}"/>
            </c:ext>
          </c:extLst>
        </c:ser>
        <c:ser>
          <c:idx val="1"/>
          <c:order val="1"/>
          <c:tx>
            <c:strRef>
              <c:f>'Seg100b Non Premix Boiler'!$AE$6</c:f>
              <c:strCache>
                <c:ptCount val="1"/>
                <c:pt idx="0">
                  <c:v>GA16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Boiler'!$AE$19:$AE$26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9371-4427-8585-8D830C57C839}"/>
            </c:ext>
          </c:extLst>
        </c:ser>
        <c:ser>
          <c:idx val="2"/>
          <c:order val="2"/>
          <c:tx>
            <c:strRef>
              <c:f>'Seg100b Non Premix Boiler'!$AF$6</c:f>
              <c:strCache>
                <c:ptCount val="1"/>
                <c:pt idx="0">
                  <c:v>EB02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Boiler'!$AF$19:$AF$26</c:f>
              <c:numCache>
                <c:formatCode>General</c:formatCode>
                <c:ptCount val="8"/>
                <c:pt idx="0">
                  <c:v>91.478346979284254</c:v>
                </c:pt>
                <c:pt idx="1">
                  <c:v>#N/A</c:v>
                </c:pt>
                <c:pt idx="2">
                  <c:v>#N/A</c:v>
                </c:pt>
                <c:pt idx="3">
                  <c:v>92.23263655397318</c:v>
                </c:pt>
                <c:pt idx="4">
                  <c:v>#N/A</c:v>
                </c:pt>
                <c:pt idx="5">
                  <c:v>92.317070454533649</c:v>
                </c:pt>
                <c:pt idx="6">
                  <c:v>#N/A</c:v>
                </c:pt>
                <c:pt idx="7">
                  <c:v>#N/A</c:v>
                </c:pt>
              </c:numCache>
            </c:numRef>
          </c:yVal>
          <c:smooth val="1"/>
          <c:extLst>
            <c:ext xmlns:c16="http://schemas.microsoft.com/office/drawing/2014/chart" uri="{C3380CC4-5D6E-409C-BE32-E72D297353CC}">
              <c16:uniqueId val="{00000002-9371-4427-8585-8D830C57C839}"/>
            </c:ext>
          </c:extLst>
        </c:ser>
        <c:ser>
          <c:idx val="3"/>
          <c:order val="3"/>
          <c:tx>
            <c:strRef>
              <c:f>'Seg100b Non Premix Boiler'!$AG$6</c:f>
              <c:strCache>
                <c:ptCount val="1"/>
                <c:pt idx="0">
                  <c:v>GW02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Boiler'!$AG$19:$AG$26</c:f>
              <c:numCache>
                <c:formatCode>General</c:formatCode>
                <c:ptCount val="8"/>
                <c:pt idx="0">
                  <c:v>89.839386487538036</c:v>
                </c:pt>
                <c:pt idx="1">
                  <c:v>89.676257154608479</c:v>
                </c:pt>
                <c:pt idx="2">
                  <c:v>#N/A</c:v>
                </c:pt>
                <c:pt idx="3">
                  <c:v>89.930146754006444</c:v>
                </c:pt>
                <c:pt idx="4">
                  <c:v>90.245662153821058</c:v>
                </c:pt>
                <c:pt idx="5">
                  <c:v>90.603281219874006</c:v>
                </c:pt>
                <c:pt idx="6">
                  <c:v>#N/A</c:v>
                </c:pt>
                <c:pt idx="7">
                  <c:v>#N/A</c:v>
                </c:pt>
              </c:numCache>
            </c:numRef>
          </c:yVal>
          <c:smooth val="1"/>
          <c:extLst>
            <c:ext xmlns:c16="http://schemas.microsoft.com/office/drawing/2014/chart" uri="{C3380CC4-5D6E-409C-BE32-E72D297353CC}">
              <c16:uniqueId val="{00000003-9371-4427-8585-8D830C57C839}"/>
            </c:ext>
          </c:extLst>
        </c:ser>
        <c:ser>
          <c:idx val="4"/>
          <c:order val="4"/>
          <c:tx>
            <c:strRef>
              <c:f>'Seg100b Non Premix Boiler'!$AH$6</c:f>
              <c:strCache>
                <c:ptCount val="1"/>
                <c:pt idx="0">
                  <c:v>GW03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Boiler'!$AH$19:$AH$26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4-9371-4427-8585-8D830C57C839}"/>
            </c:ext>
          </c:extLst>
        </c:ser>
        <c:ser>
          <c:idx val="5"/>
          <c:order val="5"/>
          <c:tx>
            <c:strRef>
              <c:f>'Seg100b Non Premix Boiler'!$AI$6</c:f>
              <c:strCache>
                <c:ptCount val="1"/>
                <c:pt idx="0">
                  <c:v>GW04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Boiler'!$AI$19:$AI$26</c:f>
              <c:numCache>
                <c:formatCode>General</c:formatCode>
                <c:ptCount val="8"/>
                <c:pt idx="0">
                  <c:v>92.2</c:v>
                </c:pt>
                <c:pt idx="1">
                  <c:v>92</c:v>
                </c:pt>
                <c:pt idx="2">
                  <c:v>#N/A</c:v>
                </c:pt>
                <c:pt idx="3">
                  <c:v>91.9</c:v>
                </c:pt>
                <c:pt idx="4">
                  <c:v>91.9</c:v>
                </c:pt>
                <c:pt idx="5">
                  <c:v>92</c:v>
                </c:pt>
                <c:pt idx="6">
                  <c:v>92.4</c:v>
                </c:pt>
                <c:pt idx="7">
                  <c:v>92.4</c:v>
                </c:pt>
              </c:numCache>
            </c:numRef>
          </c:yVal>
          <c:smooth val="1"/>
          <c:extLst>
            <c:ext xmlns:c16="http://schemas.microsoft.com/office/drawing/2014/chart" uri="{C3380CC4-5D6E-409C-BE32-E72D297353CC}">
              <c16:uniqueId val="{00000005-9371-4427-8585-8D830C57C839}"/>
            </c:ext>
          </c:extLst>
        </c:ser>
        <c:ser>
          <c:idx val="6"/>
          <c:order val="6"/>
          <c:tx>
            <c:strRef>
              <c:f>'Seg100b Non Premix Boiler'!$AJ$6</c:f>
              <c:strCache>
                <c:ptCount val="1"/>
                <c:pt idx="0">
                  <c:v>GW12</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Boiler'!$AJ$19:$AJ$26</c:f>
              <c:numCache>
                <c:formatCode>General</c:formatCode>
                <c:ptCount val="8"/>
                <c:pt idx="0">
                  <c:v>94.2</c:v>
                </c:pt>
                <c:pt idx="1">
                  <c:v>94</c:v>
                </c:pt>
                <c:pt idx="2">
                  <c:v>#N/A</c:v>
                </c:pt>
                <c:pt idx="3">
                  <c:v>94</c:v>
                </c:pt>
                <c:pt idx="4">
                  <c:v>94.2</c:v>
                </c:pt>
                <c:pt idx="5">
                  <c:v>94.7</c:v>
                </c:pt>
                <c:pt idx="6">
                  <c:v>94.7</c:v>
                </c:pt>
                <c:pt idx="7">
                  <c:v>95</c:v>
                </c:pt>
              </c:numCache>
            </c:numRef>
          </c:yVal>
          <c:smooth val="1"/>
          <c:extLst>
            <c:ext xmlns:c16="http://schemas.microsoft.com/office/drawing/2014/chart" uri="{C3380CC4-5D6E-409C-BE32-E72D297353CC}">
              <c16:uniqueId val="{00000006-9371-4427-8585-8D830C57C839}"/>
            </c:ext>
          </c:extLst>
        </c:ser>
        <c:ser>
          <c:idx val="7"/>
          <c:order val="7"/>
          <c:tx>
            <c:strRef>
              <c:f>'Seg100b Non Premix Boiler'!$AK$6</c:f>
              <c:strCache>
                <c:ptCount val="1"/>
                <c:pt idx="0">
                  <c:v>EN03</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Boiler'!$AK$19:$AK$26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7-9371-4427-8585-8D830C57C839}"/>
            </c:ext>
          </c:extLst>
        </c:ser>
        <c:ser>
          <c:idx val="8"/>
          <c:order val="8"/>
          <c:tx>
            <c:strRef>
              <c:f>'Seg100b Non Premix Boiler'!$AL$6</c:f>
              <c:strCache>
                <c:ptCount val="1"/>
                <c:pt idx="0">
                  <c:v>GW16</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Boiler'!$AL$19:$AL$26</c:f>
              <c:numCache>
                <c:formatCode>General</c:formatCode>
                <c:ptCount val="8"/>
                <c:pt idx="0">
                  <c:v>95.33</c:v>
                </c:pt>
                <c:pt idx="1">
                  <c:v>96</c:v>
                </c:pt>
                <c:pt idx="2">
                  <c:v>#N/A</c:v>
                </c:pt>
                <c:pt idx="3">
                  <c:v>95.95</c:v>
                </c:pt>
                <c:pt idx="4">
                  <c:v>95.63</c:v>
                </c:pt>
                <c:pt idx="5">
                  <c:v>95.79</c:v>
                </c:pt>
                <c:pt idx="6">
                  <c:v>96.13</c:v>
                </c:pt>
                <c:pt idx="7">
                  <c:v>#N/A</c:v>
                </c:pt>
              </c:numCache>
            </c:numRef>
          </c:yVal>
          <c:smooth val="1"/>
          <c:extLst>
            <c:ext xmlns:c16="http://schemas.microsoft.com/office/drawing/2014/chart" uri="{C3380CC4-5D6E-409C-BE32-E72D297353CC}">
              <c16:uniqueId val="{00000008-9371-4427-8585-8D830C57C839}"/>
            </c:ext>
          </c:extLst>
        </c:ser>
        <c:ser>
          <c:idx val="9"/>
          <c:order val="9"/>
          <c:tx>
            <c:strRef>
              <c:f>'Seg100b Non Premix Boiler'!$AM$6</c:f>
              <c:strCache>
                <c:ptCount val="1"/>
                <c:pt idx="0">
                  <c:v>BA01</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Boiler'!$AM$19:$AM$26</c:f>
              <c:numCache>
                <c:formatCode>General</c:formatCode>
                <c:ptCount val="8"/>
                <c:pt idx="0">
                  <c:v>97.92</c:v>
                </c:pt>
                <c:pt idx="1">
                  <c:v>98.13</c:v>
                </c:pt>
                <c:pt idx="2">
                  <c:v>97.86999999999999</c:v>
                </c:pt>
                <c:pt idx="3">
                  <c:v>97.52</c:v>
                </c:pt>
                <c:pt idx="4">
                  <c:v>97.91</c:v>
                </c:pt>
                <c:pt idx="5">
                  <c:v>97.8</c:v>
                </c:pt>
                <c:pt idx="6">
                  <c:v>97.38</c:v>
                </c:pt>
                <c:pt idx="7">
                  <c:v>97.75</c:v>
                </c:pt>
              </c:numCache>
            </c:numRef>
          </c:yVal>
          <c:smooth val="1"/>
          <c:extLst>
            <c:ext xmlns:c16="http://schemas.microsoft.com/office/drawing/2014/chart" uri="{C3380CC4-5D6E-409C-BE32-E72D297353CC}">
              <c16:uniqueId val="{00000009-9371-4427-8585-8D830C57C839}"/>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0"/>
                <c:order val="10"/>
                <c:tx>
                  <c:strRef>
                    <c:extLst>
                      <c:ext uri="{02D57815-91ED-43cb-92C2-25804820EDAC}">
                        <c15:formulaRef>
                          <c15:sqref>'Seg100b Non Premix Boiler'!$AN$6</c15:sqref>
                        </c15:formulaRef>
                      </c:ext>
                    </c:extLst>
                    <c:strCache>
                      <c:ptCount val="1"/>
                      <c:pt idx="0">
                        <c:v>GW18</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extLst>
                      <c:ex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'Seg100b Non Premix Boiler'!$AN$19:$AN$26</c15:sqref>
                        </c15:formulaRef>
                      </c:ext>
                    </c:extLst>
                    <c:numCache>
                      <c:formatCode>General</c:formatCode>
                      <c:ptCount val="8"/>
                      <c:pt idx="0">
                        <c:v>95.1</c:v>
                      </c:pt>
                      <c:pt idx="1">
                        <c:v>96</c:v>
                      </c:pt>
                      <c:pt idx="2">
                        <c:v>#N/A</c:v>
                      </c:pt>
                      <c:pt idx="3">
                        <c:v>96.7</c:v>
                      </c:pt>
                      <c:pt idx="4">
                        <c:v>97.7</c:v>
                      </c:pt>
                      <c:pt idx="5">
                        <c:v>98.3</c:v>
                      </c:pt>
                      <c:pt idx="6">
                        <c:v>99</c:v>
                      </c:pt>
                      <c:pt idx="7">
                        <c:v>99.1</c:v>
                      </c:pt>
                    </c:numCache>
                  </c:numRef>
                </c:yVal>
                <c:smooth val="1"/>
                <c:extLst>
                  <c:ext xmlns:c16="http://schemas.microsoft.com/office/drawing/2014/chart" uri="{C3380CC4-5D6E-409C-BE32-E72D297353CC}">
                    <c16:uniqueId val="{0000000A-9371-4427-8585-8D830C57C839}"/>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'Seg100b Non Premix Boiler'!$AO$6</c15:sqref>
                        </c15:formulaRef>
                      </c:ext>
                    </c:extLst>
                    <c:strCache>
                      <c:ptCount val="1"/>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Boiler'!$AO$19:$AO$26</c15:sqref>
                        </c15:formulaRef>
                      </c:ext>
                    </c:extLst>
                    <c:numCache>
                      <c:formatCode>General</c:formatCode>
                      <c:ptCount val="8"/>
                    </c:numCache>
                  </c:numRef>
                </c:yVal>
                <c:smooth val="1"/>
                <c:extLst xmlns:c15="http://schemas.microsoft.com/office/drawing/2012/chart">
                  <c:ext xmlns:c16="http://schemas.microsoft.com/office/drawing/2014/chart" uri="{C3380CC4-5D6E-409C-BE32-E72D297353CC}">
                    <c16:uniqueId val="{0000000B-9371-4427-8585-8D830C57C839}"/>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'Seg100b Non Premix Boiler'!$AL$17</c:f>
              <c:strCache>
                <c:ptCount val="1"/>
                <c:pt idx="0">
                  <c:v>Efficiency (% in Hi)</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'Seg100b Non Premix Boiler'!$AE$17</c:f>
          <c:strCache>
            <c:ptCount val="1"/>
            <c:pt idx="0">
              <c:v>THyGA Segment 100b - Non Premix Boiler - Efficiency (Hi)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10"/>
          <c:order val="10"/>
          <c:tx>
            <c:strRef>
              <c:f>'Seg100b Non Premix Boiler'!$AN$6</c:f>
              <c:strCache>
                <c:ptCount val="1"/>
                <c:pt idx="0">
                  <c:v>GW18</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Boiler'!$AN$19:$AN$26</c:f>
              <c:numCache>
                <c:formatCode>General</c:formatCode>
                <c:ptCount val="8"/>
                <c:pt idx="0">
                  <c:v>95.1</c:v>
                </c:pt>
                <c:pt idx="1">
                  <c:v>96</c:v>
                </c:pt>
                <c:pt idx="2">
                  <c:v>#N/A</c:v>
                </c:pt>
                <c:pt idx="3">
                  <c:v>96.7</c:v>
                </c:pt>
                <c:pt idx="4">
                  <c:v>97.7</c:v>
                </c:pt>
                <c:pt idx="5">
                  <c:v>98.3</c:v>
                </c:pt>
                <c:pt idx="6">
                  <c:v>99</c:v>
                </c:pt>
                <c:pt idx="7">
                  <c:v>99.1</c:v>
                </c:pt>
              </c:numCache>
            </c:numRef>
          </c:yVal>
          <c:smooth val="1"/>
          <c:extLst>
            <c:ext xmlns:c16="http://schemas.microsoft.com/office/drawing/2014/chart" uri="{C3380CC4-5D6E-409C-BE32-E72D297353CC}">
              <c16:uniqueId val="{00000000-3396-40CC-A2E2-EBDFD1CEDF34}"/>
            </c:ext>
          </c:extLst>
        </c:ser>
        <c:ser>
          <c:idx val="11"/>
          <c:order val="11"/>
          <c:tx>
            <c:strRef>
              <c:f>'Seg100b Non Premix Boiler'!$AO$6</c:f>
              <c:strCache>
                <c:ptCount val="1"/>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'Seg100b Non Premix Boiler'!$AC$19:$AC$26</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Boiler'!$AO$19:$AO$26</c:f>
              <c:numCache>
                <c:formatCode>General</c:formatCode>
                <c:ptCount val="8"/>
              </c:numCache>
            </c:numRef>
          </c:yVal>
          <c:smooth val="1"/>
          <c:extLst>
            <c:ext xmlns:c16="http://schemas.microsoft.com/office/drawing/2014/chart" uri="{C3380CC4-5D6E-409C-BE32-E72D297353CC}">
              <c16:uniqueId val="{00000001-3396-40CC-A2E2-EBDFD1CEDF34}"/>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0"/>
                <c:order val="0"/>
                <c:tx>
                  <c:strRef>
                    <c:extLst>
                      <c:ext uri="{02D57815-91ED-43cb-92C2-25804820EDAC}">
                        <c15:formulaRef>
                          <c15:sqref>'Seg100b Non Premix Boiler'!$AD$6</c15:sqref>
                        </c15:formulaRef>
                      </c:ext>
                    </c:extLst>
                    <c:strCache>
                      <c:ptCount val="1"/>
                      <c:pt idx="0">
                        <c:v>GA01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'Seg100b Non Premix Boiler'!$AD$19:$AD$26</c15:sqref>
                        </c15:formulaRef>
                      </c:ext>
                    </c:extLst>
                    <c:numCache>
                      <c:formatCode>General</c:formatCode>
                      <c:ptCount val="8"/>
                      <c:pt idx="0">
                        <c:v>81.150038855257364</c:v>
                      </c:pt>
                      <c:pt idx="1">
                        <c:v>#N/A</c:v>
                      </c:pt>
                      <c:pt idx="2">
                        <c:v>81.145587262482977</c:v>
                      </c:pt>
                      <c:pt idx="3">
                        <c:v>#N/A</c:v>
                      </c:pt>
                      <c:pt idx="4">
                        <c:v>81.484516017917315</c:v>
                      </c:pt>
                      <c:pt idx="5">
                        <c:v>#N/A</c:v>
                      </c:pt>
                      <c:pt idx="6">
                        <c:v>78.548931823461686</c:v>
                      </c:pt>
                      <c:pt idx="7">
                        <c:v>#N/A</c:v>
                      </c:pt>
                    </c:numCache>
                  </c:numRef>
                </c:yVal>
                <c:smooth val="1"/>
                <c:extLst>
                  <c:ext xmlns:c16="http://schemas.microsoft.com/office/drawing/2014/chart" uri="{C3380CC4-5D6E-409C-BE32-E72D297353CC}">
                    <c16:uniqueId val="{0000000A-3396-40CC-A2E2-EBDFD1CEDF34}"/>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'Seg100b Non Premix Boiler'!$AE$6</c15:sqref>
                        </c15:formulaRef>
                      </c:ext>
                    </c:extLst>
                    <c:strCache>
                      <c:ptCount val="1"/>
                      <c:pt idx="0">
                        <c:v>GA16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Boiler'!$AE$19:$AE$26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0B-3396-40CC-A2E2-EBDFD1CEDF34}"/>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'Seg100b Non Premix Boiler'!$AF$6</c15:sqref>
                        </c15:formulaRef>
                      </c:ext>
                    </c:extLst>
                    <c:strCache>
                      <c:ptCount val="1"/>
                      <c:pt idx="0">
                        <c:v>EB02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Boiler'!$AF$19:$AF$26</c15:sqref>
                        </c15:formulaRef>
                      </c:ext>
                    </c:extLst>
                    <c:numCache>
                      <c:formatCode>General</c:formatCode>
                      <c:ptCount val="8"/>
                      <c:pt idx="0">
                        <c:v>91.478346979284254</c:v>
                      </c:pt>
                      <c:pt idx="1">
                        <c:v>#N/A</c:v>
                      </c:pt>
                      <c:pt idx="2">
                        <c:v>#N/A</c:v>
                      </c:pt>
                      <c:pt idx="3">
                        <c:v>92.23263655397318</c:v>
                      </c:pt>
                      <c:pt idx="4">
                        <c:v>#N/A</c:v>
                      </c:pt>
                      <c:pt idx="5">
                        <c:v>92.317070454533649</c:v>
                      </c:pt>
                      <c:pt idx="6">
                        <c:v>#N/A</c:v>
                      </c:pt>
                      <c:pt idx="7">
                        <c:v>#N/A</c:v>
                      </c:pt>
                    </c:numCache>
                  </c:numRef>
                </c:yVal>
                <c:smooth val="1"/>
                <c:extLst xmlns:c15="http://schemas.microsoft.com/office/drawing/2012/chart">
                  <c:ext xmlns:c16="http://schemas.microsoft.com/office/drawing/2014/chart" uri="{C3380CC4-5D6E-409C-BE32-E72D297353CC}">
                    <c16:uniqueId val="{0000000C-3396-40CC-A2E2-EBDFD1CEDF34}"/>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'Seg100b Non Premix Boiler'!$AG$6</c15:sqref>
                        </c15:formulaRef>
                      </c:ext>
                    </c:extLst>
                    <c:strCache>
                      <c:ptCount val="1"/>
                      <c:pt idx="0">
                        <c:v>GW02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Boiler'!$AG$19:$AG$26</c15:sqref>
                        </c15:formulaRef>
                      </c:ext>
                    </c:extLst>
                    <c:numCache>
                      <c:formatCode>General</c:formatCode>
                      <c:ptCount val="8"/>
                      <c:pt idx="0">
                        <c:v>89.839386487538036</c:v>
                      </c:pt>
                      <c:pt idx="1">
                        <c:v>89.676257154608479</c:v>
                      </c:pt>
                      <c:pt idx="2">
                        <c:v>#N/A</c:v>
                      </c:pt>
                      <c:pt idx="3">
                        <c:v>89.930146754006444</c:v>
                      </c:pt>
                      <c:pt idx="4">
                        <c:v>90.245662153821058</c:v>
                      </c:pt>
                      <c:pt idx="5">
                        <c:v>90.603281219874006</c:v>
                      </c:pt>
                      <c:pt idx="6">
                        <c:v>#N/A</c:v>
                      </c:pt>
                      <c:pt idx="7">
                        <c:v>#N/A</c:v>
                      </c:pt>
                    </c:numCache>
                  </c:numRef>
                </c:yVal>
                <c:smooth val="1"/>
                <c:extLst xmlns:c15="http://schemas.microsoft.com/office/drawing/2012/chart">
                  <c:ext xmlns:c16="http://schemas.microsoft.com/office/drawing/2014/chart" uri="{C3380CC4-5D6E-409C-BE32-E72D297353CC}">
                    <c16:uniqueId val="{0000000D-3396-40CC-A2E2-EBDFD1CEDF34}"/>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'Seg100b Non Premix Boiler'!$AH$6</c15:sqref>
                        </c15:formulaRef>
                      </c:ext>
                    </c:extLst>
                    <c:strCache>
                      <c:ptCount val="1"/>
                      <c:pt idx="0">
                        <c:v>GW03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Boiler'!$AH$19:$AH$26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0E-3396-40CC-A2E2-EBDFD1CEDF34}"/>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'Seg100b Non Premix Boiler'!$AI$6</c15:sqref>
                        </c15:formulaRef>
                      </c:ext>
                    </c:extLst>
                    <c:strCache>
                      <c:ptCount val="1"/>
                      <c:pt idx="0">
                        <c:v>GW04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Boiler'!$AI$19:$AI$26</c15:sqref>
                        </c15:formulaRef>
                      </c:ext>
                    </c:extLst>
                    <c:numCache>
                      <c:formatCode>General</c:formatCode>
                      <c:ptCount val="8"/>
                      <c:pt idx="0">
                        <c:v>92.2</c:v>
                      </c:pt>
                      <c:pt idx="1">
                        <c:v>92</c:v>
                      </c:pt>
                      <c:pt idx="2">
                        <c:v>#N/A</c:v>
                      </c:pt>
                      <c:pt idx="3">
                        <c:v>91.9</c:v>
                      </c:pt>
                      <c:pt idx="4">
                        <c:v>91.9</c:v>
                      </c:pt>
                      <c:pt idx="5">
                        <c:v>92</c:v>
                      </c:pt>
                      <c:pt idx="6">
                        <c:v>92.4</c:v>
                      </c:pt>
                      <c:pt idx="7">
                        <c:v>92.4</c:v>
                      </c:pt>
                    </c:numCache>
                  </c:numRef>
                </c:yVal>
                <c:smooth val="1"/>
                <c:extLst xmlns:c15="http://schemas.microsoft.com/office/drawing/2012/chart">
                  <c:ext xmlns:c16="http://schemas.microsoft.com/office/drawing/2014/chart" uri="{C3380CC4-5D6E-409C-BE32-E72D297353CC}">
                    <c16:uniqueId val="{0000000F-3396-40CC-A2E2-EBDFD1CEDF34}"/>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'Seg100b Non Premix Boiler'!$AJ$6</c15:sqref>
                        </c15:formulaRef>
                      </c:ext>
                    </c:extLst>
                    <c:strCache>
                      <c:ptCount val="1"/>
                      <c:pt idx="0">
                        <c:v>GW12</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Boiler'!$AJ$19:$AJ$26</c15:sqref>
                        </c15:formulaRef>
                      </c:ext>
                    </c:extLst>
                    <c:numCache>
                      <c:formatCode>General</c:formatCode>
                      <c:ptCount val="8"/>
                      <c:pt idx="0">
                        <c:v>94.2</c:v>
                      </c:pt>
                      <c:pt idx="1">
                        <c:v>94</c:v>
                      </c:pt>
                      <c:pt idx="2">
                        <c:v>#N/A</c:v>
                      </c:pt>
                      <c:pt idx="3">
                        <c:v>94</c:v>
                      </c:pt>
                      <c:pt idx="4">
                        <c:v>94.2</c:v>
                      </c:pt>
                      <c:pt idx="5">
                        <c:v>94.7</c:v>
                      </c:pt>
                      <c:pt idx="6">
                        <c:v>94.7</c:v>
                      </c:pt>
                      <c:pt idx="7">
                        <c:v>95</c:v>
                      </c:pt>
                    </c:numCache>
                  </c:numRef>
                </c:yVal>
                <c:smooth val="1"/>
                <c:extLst xmlns:c15="http://schemas.microsoft.com/office/drawing/2012/chart">
                  <c:ext xmlns:c16="http://schemas.microsoft.com/office/drawing/2014/chart" uri="{C3380CC4-5D6E-409C-BE32-E72D297353CC}">
                    <c16:uniqueId val="{00000010-3396-40CC-A2E2-EBDFD1CEDF34}"/>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'Seg100b Non Premix Boiler'!$AK$6</c15:sqref>
                        </c15:formulaRef>
                      </c:ext>
                    </c:extLst>
                    <c:strCache>
                      <c:ptCount val="1"/>
                      <c:pt idx="0">
                        <c:v>EN03</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Boiler'!$AK$19:$AK$26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1-3396-40CC-A2E2-EBDFD1CEDF34}"/>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'Seg100b Non Premix Boiler'!$AL$6</c15:sqref>
                        </c15:formulaRef>
                      </c:ext>
                    </c:extLst>
                    <c:strCache>
                      <c:ptCount val="1"/>
                      <c:pt idx="0">
                        <c:v>GW16</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Boiler'!$AL$19:$AL$26</c15:sqref>
                        </c15:formulaRef>
                      </c:ext>
                    </c:extLst>
                    <c:numCache>
                      <c:formatCode>General</c:formatCode>
                      <c:ptCount val="8"/>
                      <c:pt idx="0">
                        <c:v>95.33</c:v>
                      </c:pt>
                      <c:pt idx="1">
                        <c:v>96</c:v>
                      </c:pt>
                      <c:pt idx="2">
                        <c:v>#N/A</c:v>
                      </c:pt>
                      <c:pt idx="3">
                        <c:v>95.95</c:v>
                      </c:pt>
                      <c:pt idx="4">
                        <c:v>95.63</c:v>
                      </c:pt>
                      <c:pt idx="5">
                        <c:v>95.79</c:v>
                      </c:pt>
                      <c:pt idx="6">
                        <c:v>96.13</c:v>
                      </c:pt>
                      <c:pt idx="7">
                        <c:v>#N/A</c:v>
                      </c:pt>
                    </c:numCache>
                  </c:numRef>
                </c:yVal>
                <c:smooth val="1"/>
                <c:extLst xmlns:c15="http://schemas.microsoft.com/office/drawing/2012/chart">
                  <c:ext xmlns:c16="http://schemas.microsoft.com/office/drawing/2014/chart" uri="{C3380CC4-5D6E-409C-BE32-E72D297353CC}">
                    <c16:uniqueId val="{00000012-3396-40CC-A2E2-EBDFD1CEDF34}"/>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'Seg100b Non Premix Boiler'!$AM$6</c15:sqref>
                        </c15:formulaRef>
                      </c:ext>
                    </c:extLst>
                    <c:strCache>
                      <c:ptCount val="1"/>
                      <c:pt idx="0">
                        <c:v>BA01</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Boiler'!$AM$19:$AM$26</c15:sqref>
                        </c15:formulaRef>
                      </c:ext>
                    </c:extLst>
                    <c:numCache>
                      <c:formatCode>General</c:formatCode>
                      <c:ptCount val="8"/>
                      <c:pt idx="0">
                        <c:v>97.92</c:v>
                      </c:pt>
                      <c:pt idx="1">
                        <c:v>98.13</c:v>
                      </c:pt>
                      <c:pt idx="2">
                        <c:v>97.86999999999999</c:v>
                      </c:pt>
                      <c:pt idx="3">
                        <c:v>97.52</c:v>
                      </c:pt>
                      <c:pt idx="4">
                        <c:v>97.91</c:v>
                      </c:pt>
                      <c:pt idx="5">
                        <c:v>97.8</c:v>
                      </c:pt>
                      <c:pt idx="6">
                        <c:v>97.38</c:v>
                      </c:pt>
                      <c:pt idx="7">
                        <c:v>97.75</c:v>
                      </c:pt>
                    </c:numCache>
                  </c:numRef>
                </c:yVal>
                <c:smooth val="1"/>
                <c:extLst xmlns:c15="http://schemas.microsoft.com/office/drawing/2012/chart">
                  <c:ext xmlns:c16="http://schemas.microsoft.com/office/drawing/2014/chart" uri="{C3380CC4-5D6E-409C-BE32-E72D297353CC}">
                    <c16:uniqueId val="{00000013-3396-40CC-A2E2-EBDFD1CEDF34}"/>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'Seg100b Non Premix Boiler'!$AL$17</c:f>
              <c:strCache>
                <c:ptCount val="1"/>
                <c:pt idx="0">
                  <c:v>Efficiency (% in Hi)</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'Seg200 Waterheaters'!$AE$5</c:f>
          <c:strCache>
            <c:ptCount val="1"/>
            <c:pt idx="0">
              <c:v>THyGA Segment Seg200 waterheaters - Qtest (input)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'Seg200 Waterheaters'!$AD$6</c:f>
              <c:strCache>
                <c:ptCount val="1"/>
                <c:pt idx="0">
                  <c:v>GA05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'Seg200 Waterheaters'!$AC$7:$AC$14</c:f>
              <c:numCache>
                <c:formatCode>General</c:formatCode>
                <c:ptCount val="8"/>
                <c:pt idx="0">
                  <c:v>0</c:v>
                </c:pt>
                <c:pt idx="1">
                  <c:v>10</c:v>
                </c:pt>
                <c:pt idx="2">
                  <c:v>20</c:v>
                </c:pt>
                <c:pt idx="3">
                  <c:v>23</c:v>
                </c:pt>
                <c:pt idx="4">
                  <c:v>30</c:v>
                </c:pt>
                <c:pt idx="5">
                  <c:v>40</c:v>
                </c:pt>
                <c:pt idx="6">
                  <c:v>50</c:v>
                </c:pt>
                <c:pt idx="7">
                  <c:v>60</c:v>
                </c:pt>
              </c:numCache>
            </c:numRef>
          </c:xVal>
          <c:yVal>
            <c:numRef>
              <c:f>'Seg200 Waterheaters'!$AD$7:$AD$14</c:f>
              <c:numCache>
                <c:formatCode>General</c:formatCode>
                <c:ptCount val="8"/>
                <c:pt idx="0">
                  <c:v>10.984186666666668</c:v>
                </c:pt>
                <c:pt idx="1">
                  <c:v>#N/A</c:v>
                </c:pt>
                <c:pt idx="2">
                  <c:v>#N/A</c:v>
                </c:pt>
                <c:pt idx="3">
                  <c:v>10.348497682777777</c:v>
                </c:pt>
                <c:pt idx="4">
                  <c:v>#N/A</c:v>
                </c:pt>
                <c:pt idx="5">
                  <c:v>9.7186026666666656</c:v>
                </c:pt>
                <c:pt idx="6">
                  <c:v>#N/A</c:v>
                </c:pt>
                <c:pt idx="7">
                  <c:v>#N/A</c:v>
                </c:pt>
              </c:numCache>
            </c:numRef>
          </c:yVal>
          <c:smooth val="1"/>
          <c:extLst>
            <c:ext xmlns:c16="http://schemas.microsoft.com/office/drawing/2014/chart" uri="{C3380CC4-5D6E-409C-BE32-E72D297353CC}">
              <c16:uniqueId val="{00000000-E129-42DE-8E0B-BA17FC5BD1EC}"/>
            </c:ext>
          </c:extLst>
        </c:ser>
        <c:ser>
          <c:idx val="1"/>
          <c:order val="1"/>
          <c:tx>
            <c:strRef>
              <c:f>'Seg200 Waterheaters'!$AE$6</c:f>
              <c:strCache>
                <c:ptCount val="1"/>
                <c:pt idx="0">
                  <c:v>GA09</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'Seg200 Waterheaters'!$AC$7:$AC$14</c:f>
              <c:numCache>
                <c:formatCode>General</c:formatCode>
                <c:ptCount val="8"/>
                <c:pt idx="0">
                  <c:v>0</c:v>
                </c:pt>
                <c:pt idx="1">
                  <c:v>10</c:v>
                </c:pt>
                <c:pt idx="2">
                  <c:v>20</c:v>
                </c:pt>
                <c:pt idx="3">
                  <c:v>23</c:v>
                </c:pt>
                <c:pt idx="4">
                  <c:v>30</c:v>
                </c:pt>
                <c:pt idx="5">
                  <c:v>40</c:v>
                </c:pt>
                <c:pt idx="6">
                  <c:v>50</c:v>
                </c:pt>
                <c:pt idx="7">
                  <c:v>60</c:v>
                </c:pt>
              </c:numCache>
            </c:numRef>
          </c:xVal>
          <c:yVal>
            <c:numRef>
              <c:f>'Seg200 Waterheaters'!$AE$7:$AE$14</c:f>
              <c:numCache>
                <c:formatCode>General</c:formatCode>
                <c:ptCount val="8"/>
                <c:pt idx="0">
                  <c:v>7.913371855527072</c:v>
                </c:pt>
                <c:pt idx="1">
                  <c:v>#N/A</c:v>
                </c:pt>
                <c:pt idx="2">
                  <c:v>#N/A</c:v>
                </c:pt>
                <c:pt idx="3">
                  <c:v>7.3260130078763659</c:v>
                </c:pt>
                <c:pt idx="4">
                  <c:v>#N/A</c:v>
                </c:pt>
                <c:pt idx="5">
                  <c:v>6.9794712182747336</c:v>
                </c:pt>
                <c:pt idx="6">
                  <c:v>#N/A</c:v>
                </c:pt>
                <c:pt idx="7">
                  <c:v>#N/A</c:v>
                </c:pt>
              </c:numCache>
            </c:numRef>
          </c:yVal>
          <c:smooth val="1"/>
          <c:extLst>
            <c:ext xmlns:c16="http://schemas.microsoft.com/office/drawing/2014/chart" uri="{C3380CC4-5D6E-409C-BE32-E72D297353CC}">
              <c16:uniqueId val="{00000001-E129-42DE-8E0B-BA17FC5BD1EC}"/>
            </c:ext>
          </c:extLst>
        </c:ser>
        <c:ser>
          <c:idx val="2"/>
          <c:order val="2"/>
          <c:tx>
            <c:strRef>
              <c:f>'Seg200 Waterheaters'!$AF$6</c:f>
              <c:strCache>
                <c:ptCount val="1"/>
                <c:pt idx="0">
                  <c:v>GA10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'Seg200 Waterheaters'!$AC$7:$AC$14</c:f>
              <c:numCache>
                <c:formatCode>General</c:formatCode>
                <c:ptCount val="8"/>
                <c:pt idx="0">
                  <c:v>0</c:v>
                </c:pt>
                <c:pt idx="1">
                  <c:v>10</c:v>
                </c:pt>
                <c:pt idx="2">
                  <c:v>20</c:v>
                </c:pt>
                <c:pt idx="3">
                  <c:v>23</c:v>
                </c:pt>
                <c:pt idx="4">
                  <c:v>30</c:v>
                </c:pt>
                <c:pt idx="5">
                  <c:v>40</c:v>
                </c:pt>
                <c:pt idx="6">
                  <c:v>50</c:v>
                </c:pt>
                <c:pt idx="7">
                  <c:v>60</c:v>
                </c:pt>
              </c:numCache>
            </c:numRef>
          </c:xVal>
          <c:yVal>
            <c:numRef>
              <c:f>'Seg200 Waterheaters'!$AF$7:$AF$14</c:f>
              <c:numCache>
                <c:formatCode>General</c:formatCode>
                <c:ptCount val="8"/>
                <c:pt idx="0">
                  <c:v>19.019280928731273</c:v>
                </c:pt>
                <c:pt idx="1">
                  <c:v>#N/A</c:v>
                </c:pt>
                <c:pt idx="2">
                  <c:v>#N/A</c:v>
                </c:pt>
                <c:pt idx="3">
                  <c:v>17.812000322573944</c:v>
                </c:pt>
                <c:pt idx="4">
                  <c:v>#N/A</c:v>
                </c:pt>
                <c:pt idx="5">
                  <c:v>16.782196005255201</c:v>
                </c:pt>
                <c:pt idx="6">
                  <c:v>#N/A</c:v>
                </c:pt>
                <c:pt idx="7">
                  <c:v>#N/A</c:v>
                </c:pt>
              </c:numCache>
            </c:numRef>
          </c:yVal>
          <c:smooth val="1"/>
          <c:extLst>
            <c:ext xmlns:c16="http://schemas.microsoft.com/office/drawing/2014/chart" uri="{C3380CC4-5D6E-409C-BE32-E72D297353CC}">
              <c16:uniqueId val="{00000002-E129-42DE-8E0B-BA17FC5BD1EC}"/>
            </c:ext>
          </c:extLst>
        </c:ser>
        <c:ser>
          <c:idx val="3"/>
          <c:order val="3"/>
          <c:tx>
            <c:strRef>
              <c:f>'Seg200 Waterheaters'!$AG$6</c:f>
              <c:strCache>
                <c:ptCount val="1"/>
                <c:pt idx="0">
                  <c:v>GW14</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'Seg200 Waterheaters'!$AC$7:$AC$14</c:f>
              <c:numCache>
                <c:formatCode>General</c:formatCode>
                <c:ptCount val="8"/>
                <c:pt idx="0">
                  <c:v>0</c:v>
                </c:pt>
                <c:pt idx="1">
                  <c:v>10</c:v>
                </c:pt>
                <c:pt idx="2">
                  <c:v>20</c:v>
                </c:pt>
                <c:pt idx="3">
                  <c:v>23</c:v>
                </c:pt>
                <c:pt idx="4">
                  <c:v>30</c:v>
                </c:pt>
                <c:pt idx="5">
                  <c:v>40</c:v>
                </c:pt>
                <c:pt idx="6">
                  <c:v>50</c:v>
                </c:pt>
                <c:pt idx="7">
                  <c:v>60</c:v>
                </c:pt>
              </c:numCache>
            </c:numRef>
          </c:xVal>
          <c:yVal>
            <c:numRef>
              <c:f>'Seg200 Waterheaters'!$AG$7:$AG$14</c:f>
              <c:numCache>
                <c:formatCode>General</c:formatCode>
                <c:ptCount val="8"/>
                <c:pt idx="0">
                  <c:v>21.975427546416793</c:v>
                </c:pt>
                <c:pt idx="1">
                  <c:v>21.371844336040251</c:v>
                </c:pt>
                <c:pt idx="2">
                  <c:v>#N/A</c:v>
                </c:pt>
                <c:pt idx="3">
                  <c:v>20.67523963168922</c:v>
                </c:pt>
                <c:pt idx="4">
                  <c:v>20.145086000212562</c:v>
                </c:pt>
                <c:pt idx="5">
                  <c:v>19.664409654433452</c:v>
                </c:pt>
                <c:pt idx="6">
                  <c:v>18.935322489987851</c:v>
                </c:pt>
                <c:pt idx="7">
                  <c:v>18.134115984001383</c:v>
                </c:pt>
              </c:numCache>
            </c:numRef>
          </c:yVal>
          <c:smooth val="1"/>
          <c:extLst>
            <c:ext xmlns:c16="http://schemas.microsoft.com/office/drawing/2014/chart" uri="{C3380CC4-5D6E-409C-BE32-E72D297353CC}">
              <c16:uniqueId val="{00000003-E129-42DE-8E0B-BA17FC5BD1EC}"/>
            </c:ext>
          </c:extLst>
        </c:ser>
        <c:ser>
          <c:idx val="4"/>
          <c:order val="4"/>
          <c:tx>
            <c:strRef>
              <c:f>'Seg200 Waterheaters'!$AH$6</c:f>
              <c:strCache>
                <c:ptCount val="1"/>
                <c:pt idx="0">
                  <c:v>GW19</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'Seg200 Waterheaters'!$AC$7:$AC$14</c:f>
              <c:numCache>
                <c:formatCode>General</c:formatCode>
                <c:ptCount val="8"/>
                <c:pt idx="0">
                  <c:v>0</c:v>
                </c:pt>
                <c:pt idx="1">
                  <c:v>10</c:v>
                </c:pt>
                <c:pt idx="2">
                  <c:v>20</c:v>
                </c:pt>
                <c:pt idx="3">
                  <c:v>23</c:v>
                </c:pt>
                <c:pt idx="4">
                  <c:v>30</c:v>
                </c:pt>
                <c:pt idx="5">
                  <c:v>40</c:v>
                </c:pt>
                <c:pt idx="6">
                  <c:v>50</c:v>
                </c:pt>
                <c:pt idx="7">
                  <c:v>60</c:v>
                </c:pt>
              </c:numCache>
            </c:numRef>
          </c:xVal>
          <c:yVal>
            <c:numRef>
              <c:f>'Seg200 Waterheaters'!$AH$7:$AH$14</c:f>
              <c:numCache>
                <c:formatCode>General</c:formatCode>
                <c:ptCount val="8"/>
                <c:pt idx="0">
                  <c:v>28.671802463994442</c:v>
                </c:pt>
                <c:pt idx="1">
                  <c:v>28.750991981016831</c:v>
                </c:pt>
                <c:pt idx="2">
                  <c:v>#N/A</c:v>
                </c:pt>
                <c:pt idx="3">
                  <c:v>28.130288863855633</c:v>
                </c:pt>
                <c:pt idx="4">
                  <c:v>27.676548156242404</c:v>
                </c:pt>
                <c:pt idx="5">
                  <c:v>27.217572863582333</c:v>
                </c:pt>
                <c:pt idx="6">
                  <c:v>#N/A</c:v>
                </c:pt>
                <c:pt idx="7">
                  <c:v>#N/A</c:v>
                </c:pt>
              </c:numCache>
            </c:numRef>
          </c:yVal>
          <c:smooth val="1"/>
          <c:extLst>
            <c:ext xmlns:c16="http://schemas.microsoft.com/office/drawing/2014/chart" uri="{C3380CC4-5D6E-409C-BE32-E72D297353CC}">
              <c16:uniqueId val="{00000004-E129-42DE-8E0B-BA17FC5BD1EC}"/>
            </c:ext>
          </c:extLst>
        </c:ser>
        <c:ser>
          <c:idx val="5"/>
          <c:order val="5"/>
          <c:tx>
            <c:strRef>
              <c:f>'Seg200 Waterheaters'!$AI$6</c:f>
              <c:strCache>
                <c:ptCount val="1"/>
                <c:pt idx="0">
                  <c:v>EN04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'Seg200 Waterheaters'!$AC$7:$AC$14</c:f>
              <c:numCache>
                <c:formatCode>General</c:formatCode>
                <c:ptCount val="8"/>
                <c:pt idx="0">
                  <c:v>0</c:v>
                </c:pt>
                <c:pt idx="1">
                  <c:v>10</c:v>
                </c:pt>
                <c:pt idx="2">
                  <c:v>20</c:v>
                </c:pt>
                <c:pt idx="3">
                  <c:v>23</c:v>
                </c:pt>
                <c:pt idx="4">
                  <c:v>30</c:v>
                </c:pt>
                <c:pt idx="5">
                  <c:v>40</c:v>
                </c:pt>
                <c:pt idx="6">
                  <c:v>50</c:v>
                </c:pt>
                <c:pt idx="7">
                  <c:v>60</c:v>
                </c:pt>
              </c:numCache>
            </c:numRef>
          </c:xVal>
          <c:yVal>
            <c:numRef>
              <c:f>'Seg200 Waterheaters'!$AI$7:$AI$14</c:f>
              <c:numCache>
                <c:formatCode>General</c:formatCode>
                <c:ptCount val="8"/>
                <c:pt idx="0">
                  <c:v>55.770507787879779</c:v>
                </c:pt>
                <c:pt idx="1">
                  <c:v>#N/A</c:v>
                </c:pt>
                <c:pt idx="2">
                  <c:v>#N/A</c:v>
                </c:pt>
                <c:pt idx="3">
                  <c:v>52.366448224391249</c:v>
                </c:pt>
                <c:pt idx="4">
                  <c:v>#N/A</c:v>
                </c:pt>
                <c:pt idx="5">
                  <c:v>49.035713354130856</c:v>
                </c:pt>
                <c:pt idx="6">
                  <c:v>#N/A</c:v>
                </c:pt>
                <c:pt idx="7">
                  <c:v>#N/A</c:v>
                </c:pt>
              </c:numCache>
            </c:numRef>
          </c:yVal>
          <c:smooth val="1"/>
          <c:extLst>
            <c:ext xmlns:c16="http://schemas.microsoft.com/office/drawing/2014/chart" uri="{C3380CC4-5D6E-409C-BE32-E72D297353CC}">
              <c16:uniqueId val="{00000001-1C84-412D-B786-79DD7272464D}"/>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'Seg200 Waterheaters'!$AL$5</c:f>
              <c:strCache>
                <c:ptCount val="1"/>
                <c:pt idx="0">
                  <c:v>Power (kW)</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1856726316837908E-2"/>
          <c:h val="0.247981497291531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'Seg200 Waterheaters'!$AE$17</c:f>
          <c:strCache>
            <c:ptCount val="1"/>
            <c:pt idx="0">
              <c:v>THyGA Segment Seg200 waterheaters - Qtest (input)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'Seg200 Waterheaters'!$AD$6</c:f>
              <c:strCache>
                <c:ptCount val="1"/>
                <c:pt idx="0">
                  <c:v>GA05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'Seg200 Waterheaters'!$AC$19:$AC$26</c:f>
              <c:numCache>
                <c:formatCode>General</c:formatCode>
                <c:ptCount val="8"/>
                <c:pt idx="0">
                  <c:v>0</c:v>
                </c:pt>
                <c:pt idx="1">
                  <c:v>10</c:v>
                </c:pt>
                <c:pt idx="2">
                  <c:v>20</c:v>
                </c:pt>
                <c:pt idx="3">
                  <c:v>23</c:v>
                </c:pt>
                <c:pt idx="4">
                  <c:v>30</c:v>
                </c:pt>
                <c:pt idx="5">
                  <c:v>40</c:v>
                </c:pt>
                <c:pt idx="6">
                  <c:v>50</c:v>
                </c:pt>
                <c:pt idx="7">
                  <c:v>60</c:v>
                </c:pt>
              </c:numCache>
            </c:numRef>
          </c:xVal>
          <c:yVal>
            <c:numRef>
              <c:f>'Seg200 Waterheaters'!$AD$19:$AD$26</c:f>
              <c:numCache>
                <c:formatCode>General</c:formatCode>
                <c:ptCount val="8"/>
                <c:pt idx="0">
                  <c:v>5.6598014932760448</c:v>
                </c:pt>
                <c:pt idx="1">
                  <c:v>#N/A</c:v>
                </c:pt>
                <c:pt idx="2">
                  <c:v>#N/A</c:v>
                </c:pt>
                <c:pt idx="3">
                  <c:v>5.2894270653650528</c:v>
                </c:pt>
                <c:pt idx="4">
                  <c:v>#N/A</c:v>
                </c:pt>
                <c:pt idx="5">
                  <c:v>5.0341636285133573</c:v>
                </c:pt>
                <c:pt idx="6">
                  <c:v>#N/A</c:v>
                </c:pt>
                <c:pt idx="7">
                  <c:v>#N/A</c:v>
                </c:pt>
              </c:numCache>
            </c:numRef>
          </c:yVal>
          <c:smooth val="1"/>
          <c:extLst>
            <c:ext xmlns:c16="http://schemas.microsoft.com/office/drawing/2014/chart" uri="{C3380CC4-5D6E-409C-BE32-E72D297353CC}">
              <c16:uniqueId val="{00000000-383F-40B1-B12E-2BE23C0BB707}"/>
            </c:ext>
          </c:extLst>
        </c:ser>
        <c:ser>
          <c:idx val="1"/>
          <c:order val="1"/>
          <c:tx>
            <c:strRef>
              <c:f>'Seg200 Waterheaters'!$AE$6</c:f>
              <c:strCache>
                <c:ptCount val="1"/>
                <c:pt idx="0">
                  <c:v>GA09</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'Seg200 Waterheaters'!$AC$19:$AC$26</c:f>
              <c:numCache>
                <c:formatCode>General</c:formatCode>
                <c:ptCount val="8"/>
                <c:pt idx="0">
                  <c:v>0</c:v>
                </c:pt>
                <c:pt idx="1">
                  <c:v>10</c:v>
                </c:pt>
                <c:pt idx="2">
                  <c:v>20</c:v>
                </c:pt>
                <c:pt idx="3">
                  <c:v>23</c:v>
                </c:pt>
                <c:pt idx="4">
                  <c:v>30</c:v>
                </c:pt>
                <c:pt idx="5">
                  <c:v>40</c:v>
                </c:pt>
                <c:pt idx="6">
                  <c:v>50</c:v>
                </c:pt>
                <c:pt idx="7">
                  <c:v>60</c:v>
                </c:pt>
              </c:numCache>
            </c:numRef>
          </c:xVal>
          <c:yVal>
            <c:numRef>
              <c:f>'Seg200 Waterheaters'!$AE$19:$AE$26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383F-40B1-B12E-2BE23C0BB707}"/>
            </c:ext>
          </c:extLst>
        </c:ser>
        <c:ser>
          <c:idx val="2"/>
          <c:order val="2"/>
          <c:tx>
            <c:strRef>
              <c:f>'Seg200 Waterheaters'!$AF$6</c:f>
              <c:strCache>
                <c:ptCount val="1"/>
                <c:pt idx="0">
                  <c:v>GA10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'Seg200 Waterheaters'!$AC$19:$AC$26</c:f>
              <c:numCache>
                <c:formatCode>General</c:formatCode>
                <c:ptCount val="8"/>
                <c:pt idx="0">
                  <c:v>0</c:v>
                </c:pt>
                <c:pt idx="1">
                  <c:v>10</c:v>
                </c:pt>
                <c:pt idx="2">
                  <c:v>20</c:v>
                </c:pt>
                <c:pt idx="3">
                  <c:v>23</c:v>
                </c:pt>
                <c:pt idx="4">
                  <c:v>30</c:v>
                </c:pt>
                <c:pt idx="5">
                  <c:v>40</c:v>
                </c:pt>
                <c:pt idx="6">
                  <c:v>50</c:v>
                </c:pt>
                <c:pt idx="7">
                  <c:v>60</c:v>
                </c:pt>
              </c:numCache>
            </c:numRef>
          </c:xVal>
          <c:yVal>
            <c:numRef>
              <c:f>'Seg200 Waterheaters'!$AF$19:$AF$26</c:f>
              <c:numCache>
                <c:formatCode>General</c:formatCode>
                <c:ptCount val="8"/>
                <c:pt idx="0">
                  <c:v>10.123834848202298</c:v>
                </c:pt>
                <c:pt idx="1">
                  <c:v>#N/A</c:v>
                </c:pt>
                <c:pt idx="2">
                  <c:v>#N/A</c:v>
                </c:pt>
                <c:pt idx="3">
                  <c:v>9.6935818306874229</c:v>
                </c:pt>
                <c:pt idx="4">
                  <c:v>#N/A</c:v>
                </c:pt>
                <c:pt idx="5">
                  <c:v>8.3832069135595368</c:v>
                </c:pt>
                <c:pt idx="6">
                  <c:v>#N/A</c:v>
                </c:pt>
                <c:pt idx="7">
                  <c:v>#N/A</c:v>
                </c:pt>
              </c:numCache>
            </c:numRef>
          </c:yVal>
          <c:smooth val="1"/>
          <c:extLst>
            <c:ext xmlns:c16="http://schemas.microsoft.com/office/drawing/2014/chart" uri="{C3380CC4-5D6E-409C-BE32-E72D297353CC}">
              <c16:uniqueId val="{00000002-383F-40B1-B12E-2BE23C0BB707}"/>
            </c:ext>
          </c:extLst>
        </c:ser>
        <c:ser>
          <c:idx val="3"/>
          <c:order val="3"/>
          <c:tx>
            <c:strRef>
              <c:f>'Seg200 Waterheaters'!$AG$6</c:f>
              <c:strCache>
                <c:ptCount val="1"/>
                <c:pt idx="0">
                  <c:v>GW14</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'Seg200 Waterheaters'!$AC$19:$AC$26</c:f>
              <c:numCache>
                <c:formatCode>General</c:formatCode>
                <c:ptCount val="8"/>
                <c:pt idx="0">
                  <c:v>0</c:v>
                </c:pt>
                <c:pt idx="1">
                  <c:v>10</c:v>
                </c:pt>
                <c:pt idx="2">
                  <c:v>20</c:v>
                </c:pt>
                <c:pt idx="3">
                  <c:v>23</c:v>
                </c:pt>
                <c:pt idx="4">
                  <c:v>30</c:v>
                </c:pt>
                <c:pt idx="5">
                  <c:v>40</c:v>
                </c:pt>
                <c:pt idx="6">
                  <c:v>50</c:v>
                </c:pt>
                <c:pt idx="7">
                  <c:v>60</c:v>
                </c:pt>
              </c:numCache>
            </c:numRef>
          </c:xVal>
          <c:yVal>
            <c:numRef>
              <c:f>'Seg200 Waterheaters'!$AG$19:$AG$26</c:f>
              <c:numCache>
                <c:formatCode>General</c:formatCode>
                <c:ptCount val="8"/>
                <c:pt idx="0">
                  <c:v>8.7713079906298788</c:v>
                </c:pt>
                <c:pt idx="1">
                  <c:v>8.596697273121638</c:v>
                </c:pt>
                <c:pt idx="2">
                  <c:v>#N/A</c:v>
                </c:pt>
                <c:pt idx="3">
                  <c:v>8.2315521731736929</c:v>
                </c:pt>
                <c:pt idx="4">
                  <c:v>8.2132377413673439</c:v>
                </c:pt>
                <c:pt idx="5">
                  <c:v>7.7376641058563242</c:v>
                </c:pt>
                <c:pt idx="6">
                  <c:v>7.4069629960350518</c:v>
                </c:pt>
                <c:pt idx="7">
                  <c:v>7.0716050044377923</c:v>
                </c:pt>
              </c:numCache>
            </c:numRef>
          </c:yVal>
          <c:smooth val="1"/>
          <c:extLst>
            <c:ext xmlns:c16="http://schemas.microsoft.com/office/drawing/2014/chart" uri="{C3380CC4-5D6E-409C-BE32-E72D297353CC}">
              <c16:uniqueId val="{00000003-383F-40B1-B12E-2BE23C0BB707}"/>
            </c:ext>
          </c:extLst>
        </c:ser>
        <c:ser>
          <c:idx val="4"/>
          <c:order val="4"/>
          <c:tx>
            <c:strRef>
              <c:f>'Seg200 Waterheaters'!$AH$6</c:f>
              <c:strCache>
                <c:ptCount val="1"/>
                <c:pt idx="0">
                  <c:v>GW19</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'Seg200 Waterheaters'!$AC$19:$AC$26</c:f>
              <c:numCache>
                <c:formatCode>General</c:formatCode>
                <c:ptCount val="8"/>
                <c:pt idx="0">
                  <c:v>0</c:v>
                </c:pt>
                <c:pt idx="1">
                  <c:v>10</c:v>
                </c:pt>
                <c:pt idx="2">
                  <c:v>20</c:v>
                </c:pt>
                <c:pt idx="3">
                  <c:v>23</c:v>
                </c:pt>
                <c:pt idx="4">
                  <c:v>30</c:v>
                </c:pt>
                <c:pt idx="5">
                  <c:v>40</c:v>
                </c:pt>
                <c:pt idx="6">
                  <c:v>50</c:v>
                </c:pt>
                <c:pt idx="7">
                  <c:v>60</c:v>
                </c:pt>
              </c:numCache>
            </c:numRef>
          </c:xVal>
          <c:yVal>
            <c:numRef>
              <c:f>'Seg200 Waterheaters'!$AH$19:$AH$26</c:f>
              <c:numCache>
                <c:formatCode>General</c:formatCode>
                <c:ptCount val="8"/>
                <c:pt idx="0">
                  <c:v>9.2428836890508403</c:v>
                </c:pt>
                <c:pt idx="1">
                  <c:v>9.1161681891028969</c:v>
                </c:pt>
                <c:pt idx="2">
                  <c:v>#N/A</c:v>
                </c:pt>
                <c:pt idx="3">
                  <c:v>9.1183393956094925</c:v>
                </c:pt>
                <c:pt idx="4">
                  <c:v>9.1080453747180279</c:v>
                </c:pt>
                <c:pt idx="5">
                  <c:v>9.086313426531321</c:v>
                </c:pt>
                <c:pt idx="6">
                  <c:v>#N/A</c:v>
                </c:pt>
                <c:pt idx="7">
                  <c:v>#N/A</c:v>
                </c:pt>
              </c:numCache>
            </c:numRef>
          </c:yVal>
          <c:smooth val="1"/>
          <c:extLst>
            <c:ext xmlns:c16="http://schemas.microsoft.com/office/drawing/2014/chart" uri="{C3380CC4-5D6E-409C-BE32-E72D297353CC}">
              <c16:uniqueId val="{00000004-383F-40B1-B12E-2BE23C0BB707}"/>
            </c:ext>
          </c:extLst>
        </c:ser>
        <c:ser>
          <c:idx val="5"/>
          <c:order val="5"/>
          <c:tx>
            <c:strRef>
              <c:f>'Seg200 Waterheaters'!$AI$6</c:f>
              <c:strCache>
                <c:ptCount val="1"/>
                <c:pt idx="0">
                  <c:v>EN04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'Seg200 Waterheaters'!$AC$19:$AC$26</c:f>
              <c:numCache>
                <c:formatCode>General</c:formatCode>
                <c:ptCount val="8"/>
                <c:pt idx="0">
                  <c:v>0</c:v>
                </c:pt>
                <c:pt idx="1">
                  <c:v>10</c:v>
                </c:pt>
                <c:pt idx="2">
                  <c:v>20</c:v>
                </c:pt>
                <c:pt idx="3">
                  <c:v>23</c:v>
                </c:pt>
                <c:pt idx="4">
                  <c:v>30</c:v>
                </c:pt>
                <c:pt idx="5">
                  <c:v>40</c:v>
                </c:pt>
                <c:pt idx="6">
                  <c:v>50</c:v>
                </c:pt>
                <c:pt idx="7">
                  <c:v>60</c:v>
                </c:pt>
              </c:numCache>
            </c:numRef>
          </c:xVal>
          <c:yVal>
            <c:numRef>
              <c:f>'Seg200 Waterheaters'!$AI$19:$AI$26</c:f>
              <c:numCache>
                <c:formatCode>General</c:formatCode>
                <c:ptCount val="8"/>
                <c:pt idx="0">
                  <c:v>18.211824480373203</c:v>
                </c:pt>
                <c:pt idx="1">
                  <c:v>#N/A</c:v>
                </c:pt>
                <c:pt idx="2">
                  <c:v>#N/A</c:v>
                </c:pt>
                <c:pt idx="3">
                  <c:v>17.259340204306593</c:v>
                </c:pt>
                <c:pt idx="4">
                  <c:v>#N/A</c:v>
                </c:pt>
                <c:pt idx="5">
                  <c:v>16.220651972799924</c:v>
                </c:pt>
                <c:pt idx="6">
                  <c:v>#N/A</c:v>
                </c:pt>
                <c:pt idx="7">
                  <c:v>#N/A</c:v>
                </c:pt>
              </c:numCache>
            </c:numRef>
          </c:yVal>
          <c:smooth val="1"/>
          <c:extLst>
            <c:ext xmlns:c16="http://schemas.microsoft.com/office/drawing/2014/chart" uri="{C3380CC4-5D6E-409C-BE32-E72D297353CC}">
              <c16:uniqueId val="{00000001-C8B5-433C-B205-B333769888BC}"/>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max val="250"/>
          <c:min val="0"/>
        </c:scaling>
        <c:delete val="0"/>
        <c:axPos val="l"/>
        <c:majorGridlines>
          <c:spPr>
            <a:ln w="9525" cap="flat" cmpd="sng" algn="ctr">
              <a:solidFill>
                <a:schemeClr val="tx1">
                  <a:lumMod val="15000"/>
                  <a:lumOff val="85000"/>
                </a:schemeClr>
              </a:solidFill>
              <a:round/>
            </a:ln>
            <a:effectLst/>
          </c:spPr>
        </c:majorGridlines>
        <c:title>
          <c:tx>
            <c:strRef>
              <c:f>'Seg200 Waterheaters'!$AL$17</c:f>
              <c:strCache>
                <c:ptCount val="1"/>
                <c:pt idx="0">
                  <c:v>Power (kW)</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3174973937834284"/>
          <c:y val="2.5078132615714552E-2"/>
          <c:w val="8.1856726316837908E-2"/>
          <c:h val="0.22538186479829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cookers'!$AR$5</c:f>
          <c:strCache>
            <c:ptCount val="1"/>
            <c:pt idx="0">
              <c:v>THyGA Segment Seg300 domestic cookers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cookers'!$AQ$6</c:f>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cookers'!$AQ$7:$AQ$14</c:f>
              <c:numCache>
                <c:formatCode>General</c:formatCode>
                <c:ptCount val="8"/>
                <c:pt idx="0">
                  <c:v>184.5861431582523</c:v>
                </c:pt>
                <c:pt idx="1">
                  <c:v>#N/A</c:v>
                </c:pt>
                <c:pt idx="2">
                  <c:v>#N/A</c:v>
                </c:pt>
                <c:pt idx="3">
                  <c:v>#N/A</c:v>
                </c:pt>
                <c:pt idx="4">
                  <c:v>#N/A</c:v>
                </c:pt>
                <c:pt idx="5">
                  <c:v>#N/A</c:v>
                </c:pt>
                <c:pt idx="6">
                  <c:v>#N/A</c:v>
                </c:pt>
                <c:pt idx="7">
                  <c:v>20.565430613039187</c:v>
                </c:pt>
              </c:numCache>
            </c:numRef>
          </c:yVal>
          <c:smooth val="1"/>
          <c:extLst>
            <c:ext xmlns:c16="http://schemas.microsoft.com/office/drawing/2014/chart" uri="{C3380CC4-5D6E-409C-BE32-E72D297353CC}">
              <c16:uniqueId val="{00000000-F89C-464E-B6B8-4EEB1EA53EDC}"/>
            </c:ext>
          </c:extLst>
        </c:ser>
        <c:ser>
          <c:idx val="1"/>
          <c:order val="1"/>
          <c:tx>
            <c:strRef>
              <c:f>'Seg300 domestic cookers'!$AR$6</c:f>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cookers'!$AR$7:$AR$14</c:f>
              <c:numCache>
                <c:formatCode>General</c:formatCode>
                <c:ptCount val="8"/>
                <c:pt idx="0">
                  <c:v>49.249883405858206</c:v>
                </c:pt>
                <c:pt idx="1">
                  <c:v>#N/A</c:v>
                </c:pt>
                <c:pt idx="2">
                  <c:v>#N/A</c:v>
                </c:pt>
                <c:pt idx="3">
                  <c:v>#N/A</c:v>
                </c:pt>
                <c:pt idx="4">
                  <c:v>#N/A</c:v>
                </c:pt>
                <c:pt idx="5">
                  <c:v>#N/A</c:v>
                </c:pt>
                <c:pt idx="6">
                  <c:v>#N/A</c:v>
                </c:pt>
                <c:pt idx="7">
                  <c:v>26.923637131268283</c:v>
                </c:pt>
              </c:numCache>
            </c:numRef>
          </c:yVal>
          <c:smooth val="1"/>
          <c:extLst>
            <c:ext xmlns:c16="http://schemas.microsoft.com/office/drawing/2014/chart" uri="{C3380CC4-5D6E-409C-BE32-E72D297353CC}">
              <c16:uniqueId val="{00000001-F89C-464E-B6B8-4EEB1EA53EDC}"/>
            </c:ext>
          </c:extLst>
        </c:ser>
        <c:ser>
          <c:idx val="2"/>
          <c:order val="2"/>
          <c:tx>
            <c:strRef>
              <c:f>'Seg300 domestic cookers'!$AS$6</c:f>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cookers'!$AS$7:$AS$14</c:f>
              <c:numCache>
                <c:formatCode>General</c:formatCode>
                <c:ptCount val="8"/>
                <c:pt idx="0">
                  <c:v>908.7275490579533</c:v>
                </c:pt>
                <c:pt idx="1">
                  <c:v>#N/A</c:v>
                </c:pt>
                <c:pt idx="2">
                  <c:v>#N/A</c:v>
                </c:pt>
                <c:pt idx="3">
                  <c:v>593.58055010621013</c:v>
                </c:pt>
                <c:pt idx="4">
                  <c:v>#N/A</c:v>
                </c:pt>
                <c:pt idx="5">
                  <c:v>443.62691946038643</c:v>
                </c:pt>
                <c:pt idx="6">
                  <c:v>#N/A</c:v>
                </c:pt>
                <c:pt idx="7">
                  <c:v>#N/A</c:v>
                </c:pt>
              </c:numCache>
            </c:numRef>
          </c:yVal>
          <c:smooth val="1"/>
          <c:extLst>
            <c:ext xmlns:c16="http://schemas.microsoft.com/office/drawing/2014/chart" uri="{C3380CC4-5D6E-409C-BE32-E72D297353CC}">
              <c16:uniqueId val="{00000002-F89C-464E-B6B8-4EEB1EA53EDC}"/>
            </c:ext>
          </c:extLst>
        </c:ser>
        <c:ser>
          <c:idx val="3"/>
          <c:order val="3"/>
          <c:tx>
            <c:strRef>
              <c:f>'Seg300 domestic cookers'!$AT$6</c:f>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cookers'!$AT$7:$AT$14</c:f>
              <c:numCache>
                <c:formatCode>General</c:formatCode>
                <c:ptCount val="8"/>
                <c:pt idx="0">
                  <c:v>470.79605371679696</c:v>
                </c:pt>
                <c:pt idx="1">
                  <c:v>#N/A</c:v>
                </c:pt>
                <c:pt idx="2">
                  <c:v>#N/A</c:v>
                </c:pt>
                <c:pt idx="3">
                  <c:v>311.2098025674776</c:v>
                </c:pt>
                <c:pt idx="4">
                  <c:v>#N/A</c:v>
                </c:pt>
                <c:pt idx="5">
                  <c:v>266.3936158524379</c:v>
                </c:pt>
                <c:pt idx="6">
                  <c:v>#N/A</c:v>
                </c:pt>
                <c:pt idx="7">
                  <c:v>#N/A</c:v>
                </c:pt>
              </c:numCache>
            </c:numRef>
          </c:yVal>
          <c:smooth val="1"/>
          <c:extLst>
            <c:ext xmlns:c16="http://schemas.microsoft.com/office/drawing/2014/chart" uri="{C3380CC4-5D6E-409C-BE32-E72D297353CC}">
              <c16:uniqueId val="{00000003-F89C-464E-B6B8-4EEB1EA53EDC}"/>
            </c:ext>
          </c:extLst>
        </c:ser>
        <c:ser>
          <c:idx val="4"/>
          <c:order val="4"/>
          <c:tx>
            <c:strRef>
              <c:f>'Seg300 domestic cookers'!$AU$6</c:f>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cookers'!$AU$7:$AU$14</c:f>
              <c:numCache>
                <c:formatCode>General</c:formatCode>
                <c:ptCount val="8"/>
                <c:pt idx="0">
                  <c:v>29</c:v>
                </c:pt>
                <c:pt idx="1">
                  <c:v>#N/A</c:v>
                </c:pt>
                <c:pt idx="2">
                  <c:v>#N/A</c:v>
                </c:pt>
                <c:pt idx="3">
                  <c:v>3</c:v>
                </c:pt>
                <c:pt idx="4">
                  <c:v>#N/A</c:v>
                </c:pt>
                <c:pt idx="5">
                  <c:v>1</c:v>
                </c:pt>
                <c:pt idx="6">
                  <c:v>#N/A</c:v>
                </c:pt>
                <c:pt idx="7">
                  <c:v>#N/A</c:v>
                </c:pt>
              </c:numCache>
            </c:numRef>
          </c:yVal>
          <c:smooth val="1"/>
          <c:extLst>
            <c:ext xmlns:c16="http://schemas.microsoft.com/office/drawing/2014/chart" uri="{C3380CC4-5D6E-409C-BE32-E72D297353CC}">
              <c16:uniqueId val="{00000004-F89C-464E-B6B8-4EEB1EA53EDC}"/>
            </c:ext>
          </c:extLst>
        </c:ser>
        <c:ser>
          <c:idx val="5"/>
          <c:order val="5"/>
          <c:tx>
            <c:strRef>
              <c:f>'Seg300 domestic cookers'!$AV$6</c:f>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cookers'!$AV$7:$AV$14</c:f>
              <c:numCache>
                <c:formatCode>General</c:formatCode>
                <c:ptCount val="8"/>
                <c:pt idx="0">
                  <c:v>89.386144442496786</c:v>
                </c:pt>
                <c:pt idx="1">
                  <c:v>#N/A</c:v>
                </c:pt>
                <c:pt idx="2">
                  <c:v>#N/A</c:v>
                </c:pt>
                <c:pt idx="3">
                  <c:v>40.883954639585482</c:v>
                </c:pt>
                <c:pt idx="4">
                  <c:v>#N/A</c:v>
                </c:pt>
                <c:pt idx="5">
                  <c:v>21.45888911588008</c:v>
                </c:pt>
                <c:pt idx="6">
                  <c:v>#N/A</c:v>
                </c:pt>
                <c:pt idx="7">
                  <c:v>#N/A</c:v>
                </c:pt>
              </c:numCache>
            </c:numRef>
          </c:yVal>
          <c:smooth val="1"/>
          <c:extLst>
            <c:ext xmlns:c16="http://schemas.microsoft.com/office/drawing/2014/chart" uri="{C3380CC4-5D6E-409C-BE32-E72D297353CC}">
              <c16:uniqueId val="{00000005-F89C-464E-B6B8-4EEB1EA53EDC}"/>
            </c:ext>
          </c:extLst>
        </c:ser>
        <c:ser>
          <c:idx val="6"/>
          <c:order val="6"/>
          <c:tx>
            <c:strRef>
              <c:f>'Seg300 domestic cookers'!$AW$6</c:f>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cookers'!$AW$7:$AW$14</c:f>
              <c:numCache>
                <c:formatCode>General</c:formatCode>
                <c:ptCount val="8"/>
                <c:pt idx="0">
                  <c:v>393.06585530654854</c:v>
                </c:pt>
                <c:pt idx="1">
                  <c:v>#N/A</c:v>
                </c:pt>
                <c:pt idx="2">
                  <c:v>#N/A</c:v>
                </c:pt>
                <c:pt idx="3">
                  <c:v>165.49177907932815</c:v>
                </c:pt>
                <c:pt idx="4">
                  <c:v>#N/A</c:v>
                </c:pt>
                <c:pt idx="5">
                  <c:v>64.798563712036952</c:v>
                </c:pt>
                <c:pt idx="6">
                  <c:v>#N/A</c:v>
                </c:pt>
                <c:pt idx="7">
                  <c:v>#N/A</c:v>
                </c:pt>
              </c:numCache>
            </c:numRef>
          </c:yVal>
          <c:smooth val="1"/>
          <c:extLst>
            <c:ext xmlns:c16="http://schemas.microsoft.com/office/drawing/2014/chart" uri="{C3380CC4-5D6E-409C-BE32-E72D297353CC}">
              <c16:uniqueId val="{00000006-F89C-464E-B6B8-4EEB1EA53EDC}"/>
            </c:ext>
          </c:extLst>
        </c:ser>
        <c:ser>
          <c:idx val="7"/>
          <c:order val="7"/>
          <c:tx>
            <c:strRef>
              <c:f>'Seg300 domestic cookers'!$AX$6</c:f>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cookers'!$AX$7:$AX$14</c:f>
              <c:numCache>
                <c:formatCode>General</c:formatCode>
                <c:ptCount val="8"/>
                <c:pt idx="0">
                  <c:v>126.25736101554753</c:v>
                </c:pt>
                <c:pt idx="1">
                  <c:v>#N/A</c:v>
                </c:pt>
                <c:pt idx="2">
                  <c:v>#N/A</c:v>
                </c:pt>
                <c:pt idx="3">
                  <c:v>69.534175472514775</c:v>
                </c:pt>
                <c:pt idx="4">
                  <c:v>#N/A</c:v>
                </c:pt>
                <c:pt idx="5">
                  <c:v>38.153791214248542</c:v>
                </c:pt>
                <c:pt idx="6">
                  <c:v>#N/A</c:v>
                </c:pt>
                <c:pt idx="7">
                  <c:v>#N/A</c:v>
                </c:pt>
              </c:numCache>
            </c:numRef>
          </c:yVal>
          <c:smooth val="1"/>
          <c:extLst>
            <c:ext xmlns:c16="http://schemas.microsoft.com/office/drawing/2014/chart" uri="{C3380CC4-5D6E-409C-BE32-E72D297353CC}">
              <c16:uniqueId val="{00000007-F89C-464E-B6B8-4EEB1EA53EDC}"/>
            </c:ext>
          </c:extLst>
        </c:ser>
        <c:ser>
          <c:idx val="8"/>
          <c:order val="8"/>
          <c:tx>
            <c:strRef>
              <c:f>'Seg300 domestic cookers'!$AY$6</c:f>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cookers'!$AY$7:$AY$14</c:f>
              <c:numCache>
                <c:formatCode>General</c:formatCode>
                <c:ptCount val="8"/>
                <c:pt idx="0">
                  <c:v>199.65949380743297</c:v>
                </c:pt>
                <c:pt idx="1">
                  <c:v>#N/A</c:v>
                </c:pt>
                <c:pt idx="2">
                  <c:v>#N/A</c:v>
                </c:pt>
                <c:pt idx="3">
                  <c:v>194.72902556267553</c:v>
                </c:pt>
                <c:pt idx="4">
                  <c:v>#N/A</c:v>
                </c:pt>
                <c:pt idx="5">
                  <c:v>196.87860571737593</c:v>
                </c:pt>
                <c:pt idx="6">
                  <c:v>#N/A</c:v>
                </c:pt>
                <c:pt idx="7">
                  <c:v>#N/A</c:v>
                </c:pt>
              </c:numCache>
            </c:numRef>
          </c:yVal>
          <c:smooth val="1"/>
          <c:extLst>
            <c:ext xmlns:c16="http://schemas.microsoft.com/office/drawing/2014/chart" uri="{C3380CC4-5D6E-409C-BE32-E72D297353CC}">
              <c16:uniqueId val="{00000008-F89C-464E-B6B8-4EEB1EA53EDC}"/>
            </c:ext>
          </c:extLst>
        </c:ser>
        <c:ser>
          <c:idx val="9"/>
          <c:order val="9"/>
          <c:tx>
            <c:strRef>
              <c:f>'Seg300 domestic cookers'!$AZ$6</c:f>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cookers'!$AZ$7:$AZ$14</c:f>
              <c:numCache>
                <c:formatCode>General</c:formatCode>
                <c:ptCount val="8"/>
                <c:pt idx="0">
                  <c:v>29.915444018432584</c:v>
                </c:pt>
                <c:pt idx="1">
                  <c:v>#N/A</c:v>
                </c:pt>
                <c:pt idx="2">
                  <c:v>#N/A</c:v>
                </c:pt>
                <c:pt idx="3">
                  <c:v>29.70008016822122</c:v>
                </c:pt>
                <c:pt idx="4">
                  <c:v>#N/A</c:v>
                </c:pt>
                <c:pt idx="5">
                  <c:v>35.334102488352045</c:v>
                </c:pt>
                <c:pt idx="6">
                  <c:v>#N/A</c:v>
                </c:pt>
                <c:pt idx="7">
                  <c:v>#N/A</c:v>
                </c:pt>
              </c:numCache>
            </c:numRef>
          </c:yVal>
          <c:smooth val="1"/>
          <c:extLst>
            <c:ext xmlns:c16="http://schemas.microsoft.com/office/drawing/2014/chart" uri="{C3380CC4-5D6E-409C-BE32-E72D297353CC}">
              <c16:uniqueId val="{00000009-F89C-464E-B6B8-4EEB1EA53EDC}"/>
            </c:ext>
          </c:extLst>
        </c:ser>
        <c:ser>
          <c:idx val="10"/>
          <c:order val="10"/>
          <c:tx>
            <c:strRef>
              <c:f>'Seg300 domestic cookers'!$BA$6</c:f>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cookers'!$BA$7:$BA$14</c:f>
              <c:numCache>
                <c:formatCode>General</c:formatCode>
                <c:ptCount val="8"/>
                <c:pt idx="0">
                  <c:v>274.96525527127108</c:v>
                </c:pt>
                <c:pt idx="1">
                  <c:v>#N/A</c:v>
                </c:pt>
                <c:pt idx="2">
                  <c:v>#N/A</c:v>
                </c:pt>
                <c:pt idx="3">
                  <c:v>153.64910070793363</c:v>
                </c:pt>
                <c:pt idx="4">
                  <c:v>#N/A</c:v>
                </c:pt>
                <c:pt idx="5">
                  <c:v>54.415329819848097</c:v>
                </c:pt>
                <c:pt idx="6">
                  <c:v>#N/A</c:v>
                </c:pt>
                <c:pt idx="7">
                  <c:v>#N/A</c:v>
                </c:pt>
              </c:numCache>
            </c:numRef>
          </c:yVal>
          <c:smooth val="1"/>
          <c:extLst>
            <c:ext xmlns:c16="http://schemas.microsoft.com/office/drawing/2014/chart" uri="{C3380CC4-5D6E-409C-BE32-E72D297353CC}">
              <c16:uniqueId val="{0000000A-F89C-464E-B6B8-4EEB1EA53EDC}"/>
            </c:ext>
          </c:extLst>
        </c:ser>
        <c:ser>
          <c:idx val="11"/>
          <c:order val="11"/>
          <c:tx>
            <c:strRef>
              <c:f>'Seg300 domestic cookers'!$BB$6</c:f>
              <c:strCache>
                <c:ptCount val="1"/>
                <c:pt idx="0">
                  <c:v>EN08</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cookers'!$BB$7:$BB$14</c:f>
              <c:numCache>
                <c:formatCode>General</c:formatCode>
                <c:ptCount val="8"/>
                <c:pt idx="0">
                  <c:v>28.657089869248317</c:v>
                </c:pt>
                <c:pt idx="1">
                  <c:v>#N/A</c:v>
                </c:pt>
                <c:pt idx="2">
                  <c:v>#N/A</c:v>
                </c:pt>
                <c:pt idx="3">
                  <c:v>69.38280900473427</c:v>
                </c:pt>
                <c:pt idx="4">
                  <c:v>#N/A</c:v>
                </c:pt>
                <c:pt idx="5">
                  <c:v>47.681486040508304</c:v>
                </c:pt>
                <c:pt idx="6">
                  <c:v>#N/A</c:v>
                </c:pt>
                <c:pt idx="7">
                  <c:v>#N/A</c:v>
                </c:pt>
              </c:numCache>
            </c:numRef>
          </c:yVal>
          <c:smooth val="1"/>
          <c:extLst>
            <c:ext xmlns:c16="http://schemas.microsoft.com/office/drawing/2014/chart" uri="{C3380CC4-5D6E-409C-BE32-E72D297353CC}">
              <c16:uniqueId val="{0000000B-F89C-464E-B6B8-4EEB1EA53EDC}"/>
            </c:ext>
          </c:extLst>
        </c:ser>
        <c:ser>
          <c:idx val="12"/>
          <c:order val="12"/>
          <c:tx>
            <c:strRef>
              <c:f>'Seg300 domestic cookers'!$BC$6</c:f>
              <c:strCache>
                <c:ptCount val="1"/>
                <c:pt idx="0">
                  <c:v>EN11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cookers'!$BC$7:$BC$14</c:f>
              <c:numCache>
                <c:formatCode>General</c:formatCode>
                <c:ptCount val="8"/>
                <c:pt idx="0">
                  <c:v>222.65426128994818</c:v>
                </c:pt>
                <c:pt idx="1">
                  <c:v>#N/A</c:v>
                </c:pt>
                <c:pt idx="2">
                  <c:v>#N/A</c:v>
                </c:pt>
                <c:pt idx="3">
                  <c:v>168.63236294948962</c:v>
                </c:pt>
                <c:pt idx="4">
                  <c:v>#N/A</c:v>
                </c:pt>
                <c:pt idx="5">
                  <c:v>53.906173571368903</c:v>
                </c:pt>
                <c:pt idx="6">
                  <c:v>#N/A</c:v>
                </c:pt>
                <c:pt idx="7">
                  <c:v>#N/A</c:v>
                </c:pt>
              </c:numCache>
            </c:numRef>
          </c:yVal>
          <c:smooth val="1"/>
          <c:extLst>
            <c:ext xmlns:c16="http://schemas.microsoft.com/office/drawing/2014/chart" uri="{C3380CC4-5D6E-409C-BE32-E72D297353CC}">
              <c16:uniqueId val="{0000000C-F89C-464E-B6B8-4EEB1EA53EDC}"/>
            </c:ext>
          </c:extLst>
        </c:ser>
        <c:ser>
          <c:idx val="13"/>
          <c:order val="13"/>
          <c:tx>
            <c:strRef>
              <c:f>'Seg300 domestic cookers'!$BD$6</c:f>
              <c:strCache>
                <c:ptCount val="1"/>
                <c:pt idx="0">
                  <c:v>EN12</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cookers'!$BD$7:$BD$14</c:f>
              <c:numCache>
                <c:formatCode>General</c:formatCode>
                <c:ptCount val="8"/>
                <c:pt idx="0">
                  <c:v>239.17788392455657</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D-F89C-464E-B6B8-4EEB1EA53EDC}"/>
            </c:ext>
          </c:extLst>
        </c:ser>
        <c:ser>
          <c:idx val="14"/>
          <c:order val="14"/>
          <c:tx>
            <c:strRef>
              <c:f>'Seg300 domestic cookers'!$BE$6</c:f>
              <c:strCache>
                <c:ptCount val="1"/>
                <c:pt idx="0">
                  <c:v>EN12</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cookers'!$BE$7:$BE$14</c:f>
              <c:numCache>
                <c:formatCode>General</c:formatCode>
                <c:ptCount val="8"/>
                <c:pt idx="0">
                  <c:v>455.88767283972322</c:v>
                </c:pt>
                <c:pt idx="1">
                  <c:v>#N/A</c:v>
                </c:pt>
                <c:pt idx="2">
                  <c:v>#N/A</c:v>
                </c:pt>
                <c:pt idx="3">
                  <c:v>362.6867571703267</c:v>
                </c:pt>
                <c:pt idx="4">
                  <c:v>#N/A</c:v>
                </c:pt>
                <c:pt idx="5">
                  <c:v>240.46402767812782</c:v>
                </c:pt>
                <c:pt idx="6">
                  <c:v>#N/A</c:v>
                </c:pt>
                <c:pt idx="7">
                  <c:v>#N/A</c:v>
                </c:pt>
              </c:numCache>
            </c:numRef>
          </c:yVal>
          <c:smooth val="1"/>
          <c:extLst>
            <c:ext xmlns:c16="http://schemas.microsoft.com/office/drawing/2014/chart" uri="{C3380CC4-5D6E-409C-BE32-E72D297353CC}">
              <c16:uniqueId val="{0000000E-F89C-464E-B6B8-4EEB1EA53EDC}"/>
            </c:ext>
          </c:extLst>
        </c:ser>
        <c:ser>
          <c:idx val="15"/>
          <c:order val="15"/>
          <c:tx>
            <c:strRef>
              <c:f>'Seg300 domestic cookers'!$BF$6</c:f>
              <c:strCache>
                <c:ptCount val="1"/>
                <c:pt idx="0">
                  <c:v>D3</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cookers'!$BF$7:$BF$14</c:f>
              <c:numCache>
                <c:formatCode>General</c:formatCode>
                <c:ptCount val="8"/>
                <c:pt idx="0">
                  <c:v>125.10191123145998</c:v>
                </c:pt>
                <c:pt idx="1">
                  <c:v>#N/A</c:v>
                </c:pt>
                <c:pt idx="2">
                  <c:v>110.00552780658911</c:v>
                </c:pt>
                <c:pt idx="3">
                  <c:v>#N/A</c:v>
                </c:pt>
                <c:pt idx="4">
                  <c:v>92.785067307691136</c:v>
                </c:pt>
                <c:pt idx="5">
                  <c:v>88.811525066834619</c:v>
                </c:pt>
                <c:pt idx="6">
                  <c:v>72.859261358535932</c:v>
                </c:pt>
                <c:pt idx="7">
                  <c:v>#N/A</c:v>
                </c:pt>
              </c:numCache>
            </c:numRef>
          </c:yVal>
          <c:smooth val="1"/>
          <c:extLst>
            <c:ext xmlns:c16="http://schemas.microsoft.com/office/drawing/2014/chart" uri="{C3380CC4-5D6E-409C-BE32-E72D297353CC}">
              <c16:uniqueId val="{0000000F-F89C-464E-B6B8-4EEB1EA53EDC}"/>
            </c:ext>
          </c:extLst>
        </c:ser>
        <c:ser>
          <c:idx val="16"/>
          <c:order val="16"/>
          <c:tx>
            <c:strRef>
              <c:f>'Seg300 domestic cookers'!$BG$6</c:f>
              <c:strCache>
                <c:ptCount val="1"/>
                <c:pt idx="0">
                  <c:v>D9v0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cookers'!$BG$7:$BG$14</c:f>
              <c:numCache>
                <c:formatCode>General</c:formatCode>
                <c:ptCount val="8"/>
                <c:pt idx="0">
                  <c:v>145.47069075519008</c:v>
                </c:pt>
                <c:pt idx="1">
                  <c:v>#N/A</c:v>
                </c:pt>
                <c:pt idx="2">
                  <c:v>#N/A</c:v>
                </c:pt>
                <c:pt idx="3">
                  <c:v>121.07856893964103</c:v>
                </c:pt>
                <c:pt idx="4">
                  <c:v>#N/A</c:v>
                </c:pt>
                <c:pt idx="5">
                  <c:v>83.745488683475372</c:v>
                </c:pt>
                <c:pt idx="6">
                  <c:v>#N/A</c:v>
                </c:pt>
                <c:pt idx="7">
                  <c:v>#N/A</c:v>
                </c:pt>
              </c:numCache>
            </c:numRef>
          </c:yVal>
          <c:smooth val="1"/>
          <c:extLst>
            <c:ext xmlns:c16="http://schemas.microsoft.com/office/drawing/2014/chart" uri="{C3380CC4-5D6E-409C-BE32-E72D297353CC}">
              <c16:uniqueId val="{00000010-F89C-464E-B6B8-4EEB1EA53EDC}"/>
            </c:ext>
          </c:extLst>
        </c:ser>
        <c:ser>
          <c:idx val="17"/>
          <c:order val="17"/>
          <c:tx>
            <c:strRef>
              <c:f>'Seg300 domestic cookers'!$BH$6</c:f>
              <c:strCache>
                <c:ptCount val="1"/>
                <c:pt idx="0">
                  <c:v>D10v</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cookers'!$BH$7:$BH$14</c:f>
              <c:numCache>
                <c:formatCode>General</c:formatCode>
                <c:ptCount val="8"/>
                <c:pt idx="0">
                  <c:v>280.36169491000265</c:v>
                </c:pt>
                <c:pt idx="1">
                  <c:v>#N/A</c:v>
                </c:pt>
                <c:pt idx="2">
                  <c:v>#N/A</c:v>
                </c:pt>
                <c:pt idx="3">
                  <c:v>#N/A</c:v>
                </c:pt>
                <c:pt idx="4">
                  <c:v>#N/A</c:v>
                </c:pt>
                <c:pt idx="5">
                  <c:v>476.19078584611623</c:v>
                </c:pt>
                <c:pt idx="6">
                  <c:v>#N/A</c:v>
                </c:pt>
                <c:pt idx="7">
                  <c:v>#N/A</c:v>
                </c:pt>
              </c:numCache>
            </c:numRef>
          </c:yVal>
          <c:smooth val="1"/>
          <c:extLst>
            <c:ext xmlns:c16="http://schemas.microsoft.com/office/drawing/2014/chart" uri="{C3380CC4-5D6E-409C-BE32-E72D297353CC}">
              <c16:uniqueId val="{00000011-F89C-464E-B6B8-4EEB1EA53EDC}"/>
            </c:ext>
          </c:extLst>
        </c:ser>
        <c:ser>
          <c:idx val="18"/>
          <c:order val="18"/>
          <c:tx>
            <c:strRef>
              <c:f>'Seg300 domestic cookers'!$BI$6</c:f>
              <c:strCache>
                <c:ptCount val="1"/>
                <c:pt idx="0">
                  <c:v>EB07</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cookers'!$BI$7:$BI$14</c:f>
              <c:numCache>
                <c:formatCode>General</c:formatCode>
                <c:ptCount val="8"/>
                <c:pt idx="0">
                  <c:v>37</c:v>
                </c:pt>
                <c:pt idx="1">
                  <c:v>#N/A</c:v>
                </c:pt>
                <c:pt idx="2">
                  <c:v>#N/A</c:v>
                </c:pt>
                <c:pt idx="3">
                  <c:v>19.700998413903424</c:v>
                </c:pt>
                <c:pt idx="4">
                  <c:v>#N/A</c:v>
                </c:pt>
                <c:pt idx="5">
                  <c:v>#N/A</c:v>
                </c:pt>
                <c:pt idx="6">
                  <c:v>#N/A</c:v>
                </c:pt>
                <c:pt idx="7">
                  <c:v>#N/A</c:v>
                </c:pt>
              </c:numCache>
            </c:numRef>
          </c:yVal>
          <c:smooth val="1"/>
          <c:extLst>
            <c:ext xmlns:c16="http://schemas.microsoft.com/office/drawing/2014/chart" uri="{C3380CC4-5D6E-409C-BE32-E72D297353CC}">
              <c16:uniqueId val="{0000000E-36AC-4595-9B23-99206D503634}"/>
            </c:ext>
          </c:extLst>
        </c:ser>
        <c:ser>
          <c:idx val="19"/>
          <c:order val="19"/>
          <c:tx>
            <c:strRef>
              <c:f>'Seg300 domestic cookers'!$BJ$6</c:f>
              <c:strCache>
                <c:ptCount val="1"/>
                <c:pt idx="0">
                  <c:v>EB08</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cookers'!$BJ$7:$BJ$14</c:f>
              <c:numCache>
                <c:formatCode>General</c:formatCode>
                <c:ptCount val="8"/>
                <c:pt idx="0">
                  <c:v>224</c:v>
                </c:pt>
                <c:pt idx="1">
                  <c:v>#N/A</c:v>
                </c:pt>
                <c:pt idx="2">
                  <c:v>#N/A</c:v>
                </c:pt>
                <c:pt idx="3">
                  <c:v>37</c:v>
                </c:pt>
                <c:pt idx="4">
                  <c:v>#N/A</c:v>
                </c:pt>
                <c:pt idx="5">
                  <c:v>5</c:v>
                </c:pt>
                <c:pt idx="6">
                  <c:v>#N/A</c:v>
                </c:pt>
                <c:pt idx="7">
                  <c:v>#N/A</c:v>
                </c:pt>
              </c:numCache>
            </c:numRef>
          </c:yVal>
          <c:smooth val="1"/>
          <c:extLst>
            <c:ext xmlns:c16="http://schemas.microsoft.com/office/drawing/2014/chart" uri="{C3380CC4-5D6E-409C-BE32-E72D297353CC}">
              <c16:uniqueId val="{0000000F-36AC-4595-9B23-99206D503634}"/>
            </c:ext>
          </c:extLst>
        </c:ser>
        <c:ser>
          <c:idx val="20"/>
          <c:order val="20"/>
          <c:tx>
            <c:strRef>
              <c:f>'Seg300 domestic cookers'!$BK$6</c:f>
              <c:strCache>
                <c:ptCount val="1"/>
                <c:pt idx="0">
                  <c:v>EB09</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cookers'!$BK$7:$BK$14</c:f>
              <c:numCache>
                <c:formatCode>General</c:formatCode>
                <c:ptCount val="8"/>
                <c:pt idx="0">
                  <c:v>61</c:v>
                </c:pt>
                <c:pt idx="1">
                  <c:v>#N/A</c:v>
                </c:pt>
                <c:pt idx="2">
                  <c:v>#N/A</c:v>
                </c:pt>
                <c:pt idx="3">
                  <c:v>13</c:v>
                </c:pt>
                <c:pt idx="4">
                  <c:v>#N/A</c:v>
                </c:pt>
                <c:pt idx="5">
                  <c:v>#N/A</c:v>
                </c:pt>
                <c:pt idx="6">
                  <c:v>#N/A</c:v>
                </c:pt>
                <c:pt idx="7">
                  <c:v>#N/A</c:v>
                </c:pt>
              </c:numCache>
            </c:numRef>
          </c:yVal>
          <c:smooth val="1"/>
          <c:extLst>
            <c:ext xmlns:c16="http://schemas.microsoft.com/office/drawing/2014/chart" uri="{C3380CC4-5D6E-409C-BE32-E72D297353CC}">
              <c16:uniqueId val="{00000010-36AC-4595-9B23-99206D503634}"/>
            </c:ext>
          </c:extLst>
        </c:ser>
        <c:ser>
          <c:idx val="21"/>
          <c:order val="21"/>
          <c:tx>
            <c:strRef>
              <c:f>'Seg300 domestic cookers'!$BL$6</c:f>
              <c:strCache>
                <c:ptCount val="1"/>
                <c:pt idx="0">
                  <c:v>EB11</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cookers'!$BL$7:$BL$14</c:f>
              <c:numCache>
                <c:formatCode>General</c:formatCode>
                <c:ptCount val="8"/>
                <c:pt idx="0">
                  <c:v>25</c:v>
                </c:pt>
                <c:pt idx="1">
                  <c:v>#N/A</c:v>
                </c:pt>
                <c:pt idx="2">
                  <c:v>#N/A</c:v>
                </c:pt>
                <c:pt idx="3">
                  <c:v>9</c:v>
                </c:pt>
                <c:pt idx="4">
                  <c:v>#N/A</c:v>
                </c:pt>
                <c:pt idx="5">
                  <c:v>3</c:v>
                </c:pt>
                <c:pt idx="6">
                  <c:v>#N/A</c:v>
                </c:pt>
                <c:pt idx="7">
                  <c:v>#N/A</c:v>
                </c:pt>
              </c:numCache>
            </c:numRef>
          </c:yVal>
          <c:smooth val="1"/>
          <c:extLst>
            <c:ext xmlns:c16="http://schemas.microsoft.com/office/drawing/2014/chart" uri="{C3380CC4-5D6E-409C-BE32-E72D297353CC}">
              <c16:uniqueId val="{00000011-36AC-4595-9B23-99206D503634}"/>
            </c:ext>
          </c:extLst>
        </c:ser>
        <c:ser>
          <c:idx val="22"/>
          <c:order val="22"/>
          <c:tx>
            <c:strRef>
              <c:f>'Seg300 domestic cookers'!$BM$6</c:f>
              <c:strCache>
                <c:ptCount val="1"/>
                <c:pt idx="0">
                  <c:v>BS01</c:v>
                </c:pt>
              </c:strCache>
            </c:strRef>
          </c:tx>
          <c:spPr>
            <a:ln w="19050"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cookers'!$BM$7:$BM$14</c:f>
              <c:numCache>
                <c:formatCode>General</c:formatCode>
                <c:ptCount val="8"/>
                <c:pt idx="0">
                  <c:v>423.47263076982557</c:v>
                </c:pt>
                <c:pt idx="1">
                  <c:v>338.24130326131689</c:v>
                </c:pt>
                <c:pt idx="2">
                  <c:v>#N/A</c:v>
                </c:pt>
                <c:pt idx="3">
                  <c:v>207.67417672138211</c:v>
                </c:pt>
                <c:pt idx="4">
                  <c:v>178.99443972440409</c:v>
                </c:pt>
                <c:pt idx="5">
                  <c:v>125.01563752909443</c:v>
                </c:pt>
                <c:pt idx="6">
                  <c:v>81.754416416361309</c:v>
                </c:pt>
                <c:pt idx="7">
                  <c:v>#N/A</c:v>
                </c:pt>
              </c:numCache>
            </c:numRef>
          </c:yVal>
          <c:smooth val="1"/>
          <c:extLst>
            <c:ext xmlns:c16="http://schemas.microsoft.com/office/drawing/2014/chart" uri="{C3380CC4-5D6E-409C-BE32-E72D297353CC}">
              <c16:uniqueId val="{00000012-36AC-4595-9B23-99206D503634}"/>
            </c:ext>
          </c:extLst>
        </c:ser>
        <c:ser>
          <c:idx val="23"/>
          <c:order val="23"/>
          <c:tx>
            <c:strRef>
              <c:f>'Seg300 domestic cookers'!$BN$6</c:f>
              <c:strCache>
                <c:ptCount val="1"/>
                <c:pt idx="0">
                  <c:v>BS02</c:v>
                </c:pt>
              </c:strCache>
            </c:strRef>
          </c:tx>
          <c:spPr>
            <a:ln w="19050"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cookers'!$BN$7:$BN$14</c:f>
              <c:numCache>
                <c:formatCode>General</c:formatCode>
                <c:ptCount val="8"/>
                <c:pt idx="0">
                  <c:v>314.45179617788563</c:v>
                </c:pt>
                <c:pt idx="1">
                  <c:v>219.86714052531124</c:v>
                </c:pt>
                <c:pt idx="2">
                  <c:v>#N/A</c:v>
                </c:pt>
                <c:pt idx="3">
                  <c:v>121.32935772611214</c:v>
                </c:pt>
                <c:pt idx="4">
                  <c:v>84.040657735792067</c:v>
                </c:pt>
                <c:pt idx="5">
                  <c:v>74.920543927818926</c:v>
                </c:pt>
                <c:pt idx="6">
                  <c:v>51.161767616880006</c:v>
                </c:pt>
                <c:pt idx="7">
                  <c:v>#N/A</c:v>
                </c:pt>
              </c:numCache>
            </c:numRef>
          </c:yVal>
          <c:smooth val="1"/>
          <c:extLst>
            <c:ext xmlns:c16="http://schemas.microsoft.com/office/drawing/2014/chart" uri="{C3380CC4-5D6E-409C-BE32-E72D297353CC}">
              <c16:uniqueId val="{00000013-36AC-4595-9B23-99206D503634}"/>
            </c:ext>
          </c:extLst>
        </c:ser>
        <c:ser>
          <c:idx val="24"/>
          <c:order val="24"/>
          <c:tx>
            <c:strRef>
              <c:f>'Seg300 domestic cookers'!$BO$6</c:f>
              <c:strCache>
                <c:ptCount val="1"/>
                <c:pt idx="0">
                  <c:v>EN07</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cookers'!$BO$7:$BO$14</c:f>
              <c:numCache>
                <c:formatCode>General</c:formatCode>
                <c:ptCount val="8"/>
                <c:pt idx="0">
                  <c:v>545.66469033983333</c:v>
                </c:pt>
                <c:pt idx="1">
                  <c:v>#N/A</c:v>
                </c:pt>
                <c:pt idx="2">
                  <c:v>#N/A</c:v>
                </c:pt>
                <c:pt idx="3">
                  <c:v>119.71469910809098</c:v>
                </c:pt>
                <c:pt idx="4">
                  <c:v>#N/A</c:v>
                </c:pt>
                <c:pt idx="5">
                  <c:v>41.243151650590534</c:v>
                </c:pt>
                <c:pt idx="6">
                  <c:v>#N/A</c:v>
                </c:pt>
                <c:pt idx="7">
                  <c:v>#N/A</c:v>
                </c:pt>
              </c:numCache>
            </c:numRef>
          </c:yVal>
          <c:smooth val="1"/>
          <c:extLst>
            <c:ext xmlns:c16="http://schemas.microsoft.com/office/drawing/2014/chart" uri="{C3380CC4-5D6E-409C-BE32-E72D297353CC}">
              <c16:uniqueId val="{00000014-36AC-4595-9B23-99206D503634}"/>
            </c:ext>
          </c:extLst>
        </c:ser>
        <c:ser>
          <c:idx val="25"/>
          <c:order val="25"/>
          <c:tx>
            <c:strRef>
              <c:f>'Seg300 domestic cookers'!$BP$6</c:f>
              <c:strCache>
                <c:ptCount val="1"/>
                <c:pt idx="0">
                  <c:v>EN09</c:v>
                </c:pt>
              </c:strCache>
            </c:strRef>
          </c:tx>
          <c:spPr>
            <a:ln w="19050"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cookers'!$BP$7:$BP$14</c:f>
              <c:numCache>
                <c:formatCode>General</c:formatCode>
                <c:ptCount val="8"/>
                <c:pt idx="0">
                  <c:v>268.44862083482224</c:v>
                </c:pt>
                <c:pt idx="1">
                  <c:v>#N/A</c:v>
                </c:pt>
                <c:pt idx="2">
                  <c:v>#N/A</c:v>
                </c:pt>
                <c:pt idx="3">
                  <c:v>130.06818168009281</c:v>
                </c:pt>
                <c:pt idx="4">
                  <c:v>#N/A</c:v>
                </c:pt>
                <c:pt idx="5">
                  <c:v>39.064079937061869</c:v>
                </c:pt>
                <c:pt idx="6">
                  <c:v>#N/A</c:v>
                </c:pt>
                <c:pt idx="7">
                  <c:v>#N/A</c:v>
                </c:pt>
              </c:numCache>
            </c:numRef>
          </c:yVal>
          <c:smooth val="1"/>
          <c:extLst>
            <c:ext xmlns:c16="http://schemas.microsoft.com/office/drawing/2014/chart" uri="{C3380CC4-5D6E-409C-BE32-E72D297353CC}">
              <c16:uniqueId val="{00000015-36AC-4595-9B23-99206D503634}"/>
            </c:ext>
          </c:extLst>
        </c:ser>
        <c:ser>
          <c:idx val="26"/>
          <c:order val="26"/>
          <c:tx>
            <c:strRef>
              <c:f>'Seg300 domestic cookers'!$BQ$6</c:f>
              <c:strCache>
                <c:ptCount val="1"/>
                <c:pt idx="0">
                  <c:v>EB15</c:v>
                </c:pt>
              </c:strCache>
            </c:strRef>
          </c:tx>
          <c:spPr>
            <a:ln w="19050"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cookers'!$BQ$7:$BQ$14</c:f>
              <c:numCache>
                <c:formatCode>General</c:formatCode>
                <c:ptCount val="8"/>
                <c:pt idx="0">
                  <c:v>316.64949999999999</c:v>
                </c:pt>
                <c:pt idx="1">
                  <c:v>#N/A</c:v>
                </c:pt>
                <c:pt idx="2">
                  <c:v>#N/A</c:v>
                </c:pt>
                <c:pt idx="3">
                  <c:v>6.5888</c:v>
                </c:pt>
                <c:pt idx="4">
                  <c:v>#N/A</c:v>
                </c:pt>
                <c:pt idx="5">
                  <c:v>11.4816</c:v>
                </c:pt>
                <c:pt idx="6">
                  <c:v>#N/A</c:v>
                </c:pt>
                <c:pt idx="7">
                  <c:v>#N/A</c:v>
                </c:pt>
              </c:numCache>
            </c:numRef>
          </c:yVal>
          <c:smooth val="1"/>
          <c:extLst>
            <c:ext xmlns:c16="http://schemas.microsoft.com/office/drawing/2014/chart" uri="{C3380CC4-5D6E-409C-BE32-E72D297353CC}">
              <c16:uniqueId val="{00000016-36AC-4595-9B23-99206D503634}"/>
            </c:ext>
          </c:extLst>
        </c:ser>
        <c:ser>
          <c:idx val="27"/>
          <c:order val="27"/>
          <c:tx>
            <c:strRef>
              <c:f>'Seg300 domestic cookers'!$BR$6</c:f>
              <c:strCache>
                <c:ptCount val="1"/>
                <c:pt idx="0">
                  <c:v>EB16</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cookers'!$BR$7:$BR$14</c:f>
              <c:numCache>
                <c:formatCode>General</c:formatCode>
                <c:ptCount val="8"/>
                <c:pt idx="0">
                  <c:v>47.664000000000001</c:v>
                </c:pt>
                <c:pt idx="1">
                  <c:v>#N/A</c:v>
                </c:pt>
                <c:pt idx="2">
                  <c:v>#N/A</c:v>
                </c:pt>
                <c:pt idx="3">
                  <c:v>27.170999999999999</c:v>
                </c:pt>
                <c:pt idx="4">
                  <c:v>#N/A</c:v>
                </c:pt>
                <c:pt idx="5">
                  <c:v>70.904399999999995</c:v>
                </c:pt>
                <c:pt idx="6">
                  <c:v>#N/A</c:v>
                </c:pt>
                <c:pt idx="7">
                  <c:v>#N/A</c:v>
                </c:pt>
              </c:numCache>
            </c:numRef>
          </c:yVal>
          <c:smooth val="1"/>
          <c:extLst>
            <c:ext xmlns:c16="http://schemas.microsoft.com/office/drawing/2014/chart" uri="{C3380CC4-5D6E-409C-BE32-E72D297353CC}">
              <c16:uniqueId val="{00000017-36AC-4595-9B23-99206D503634}"/>
            </c:ext>
          </c:extLst>
        </c:ser>
        <c:ser>
          <c:idx val="28"/>
          <c:order val="28"/>
          <c:tx>
            <c:strRef>
              <c:f>'Seg300 domestic cookers'!$BS$6</c:f>
              <c:strCache>
                <c:ptCount val="1"/>
                <c:pt idx="0">
                  <c:v>AP01</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cookers'!$BS$7:$BS$14</c:f>
              <c:numCache>
                <c:formatCode>General</c:formatCode>
                <c:ptCount val="8"/>
                <c:pt idx="0">
                  <c:v>321.69128362123337</c:v>
                </c:pt>
                <c:pt idx="1">
                  <c:v>#N/A</c:v>
                </c:pt>
                <c:pt idx="2">
                  <c:v>#N/A</c:v>
                </c:pt>
                <c:pt idx="3">
                  <c:v>92.349546318152846</c:v>
                </c:pt>
                <c:pt idx="4">
                  <c:v>#N/A</c:v>
                </c:pt>
                <c:pt idx="5">
                  <c:v>32.317096845729246</c:v>
                </c:pt>
                <c:pt idx="6">
                  <c:v>#N/A</c:v>
                </c:pt>
                <c:pt idx="7">
                  <c:v>22.986179167691631</c:v>
                </c:pt>
              </c:numCache>
            </c:numRef>
          </c:yVal>
          <c:smooth val="1"/>
          <c:extLst>
            <c:ext xmlns:c16="http://schemas.microsoft.com/office/drawing/2014/chart" uri="{C3380CC4-5D6E-409C-BE32-E72D297353CC}">
              <c16:uniqueId val="{00000018-36AC-4595-9B23-99206D503634}"/>
            </c:ext>
          </c:extLst>
        </c:ser>
        <c:ser>
          <c:idx val="29"/>
          <c:order val="29"/>
          <c:tx>
            <c:strRef>
              <c:f>'Seg300 domestic cookers'!$BT$6</c:f>
              <c:strCache>
                <c:ptCount val="1"/>
                <c:pt idx="0">
                  <c:v>EN13</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cookers'!$BT$7:$BT$14</c:f>
              <c:numCache>
                <c:formatCode>General</c:formatCode>
                <c:ptCount val="8"/>
                <c:pt idx="0">
                  <c:v>77.164425948625862</c:v>
                </c:pt>
                <c:pt idx="1">
                  <c:v>#N/A</c:v>
                </c:pt>
                <c:pt idx="2">
                  <c:v>#N/A</c:v>
                </c:pt>
                <c:pt idx="3">
                  <c:v>27.099841944664462</c:v>
                </c:pt>
                <c:pt idx="4">
                  <c:v>#N/A</c:v>
                </c:pt>
                <c:pt idx="5">
                  <c:v>12.384400543261036</c:v>
                </c:pt>
                <c:pt idx="6">
                  <c:v>#N/A</c:v>
                </c:pt>
                <c:pt idx="7">
                  <c:v>#N/A</c:v>
                </c:pt>
              </c:numCache>
            </c:numRef>
          </c:yVal>
          <c:smooth val="1"/>
          <c:extLst>
            <c:ext xmlns:c16="http://schemas.microsoft.com/office/drawing/2014/chart" uri="{C3380CC4-5D6E-409C-BE32-E72D297353CC}">
              <c16:uniqueId val="{00000019-36AC-4595-9B23-99206D503634}"/>
            </c:ext>
          </c:extLst>
        </c:ser>
        <c:ser>
          <c:idx val="30"/>
          <c:order val="30"/>
          <c:tx>
            <c:strRef>
              <c:f>'Seg300 domestic cookers'!$BU$6</c:f>
              <c:strCache>
                <c:ptCount val="1"/>
                <c:pt idx="0">
                  <c:v>EN14</c:v>
                </c:pt>
              </c:strCache>
            </c:strRef>
          </c:tx>
          <c:spPr>
            <a:ln w="19050"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cookers'!$BU$7:$BU$14</c:f>
              <c:numCache>
                <c:formatCode>General</c:formatCode>
                <c:ptCount val="8"/>
                <c:pt idx="0">
                  <c:v>27.382718259800487</c:v>
                </c:pt>
                <c:pt idx="1">
                  <c:v>#N/A</c:v>
                </c:pt>
                <c:pt idx="2">
                  <c:v>#N/A</c:v>
                </c:pt>
                <c:pt idx="3">
                  <c:v>11.404326052584951</c:v>
                </c:pt>
                <c:pt idx="4">
                  <c:v>#N/A</c:v>
                </c:pt>
                <c:pt idx="5">
                  <c:v>12.377136451035801</c:v>
                </c:pt>
                <c:pt idx="6">
                  <c:v>#N/A</c:v>
                </c:pt>
                <c:pt idx="7">
                  <c:v>#N/A</c:v>
                </c:pt>
              </c:numCache>
            </c:numRef>
          </c:yVal>
          <c:smooth val="1"/>
          <c:extLst>
            <c:ext xmlns:c16="http://schemas.microsoft.com/office/drawing/2014/chart" uri="{C3380CC4-5D6E-409C-BE32-E72D297353CC}">
              <c16:uniqueId val="{0000001A-36AC-4595-9B23-99206D503634}"/>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max val="2000"/>
          <c:min val="0"/>
        </c:scaling>
        <c:delete val="0"/>
        <c:axPos val="l"/>
        <c:majorGridlines>
          <c:spPr>
            <a:ln w="9525" cap="flat" cmpd="sng" algn="ctr">
              <a:solidFill>
                <a:schemeClr val="tx1">
                  <a:lumMod val="15000"/>
                  <a:lumOff val="85000"/>
                </a:schemeClr>
              </a:solidFill>
              <a:round/>
            </a:ln>
            <a:effectLst/>
          </c:spPr>
        </c:majorGridlines>
        <c:title>
          <c:tx>
            <c:strRef>
              <c:f>'Seg300 domestic cookers'!$AY$5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7.7960231356309251E-2"/>
          <c:h val="0.820808805787798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cookers'!$AR$5</c:f>
          <c:strCache>
            <c:ptCount val="1"/>
            <c:pt idx="0">
              <c:v>THyGA Segment Seg300 domestic cookers - CO emissions at Qmax</c:v>
            </c:pt>
          </c:strCache>
        </c:strRef>
      </c:tx>
      <c:layout>
        <c:manualLayout>
          <c:xMode val="edge"/>
          <c:yMode val="edge"/>
          <c:x val="0.20235078723363872"/>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cookers'!$AQ$6</c:f>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cookers'!$AQ$7:$AQ$14</c:f>
              <c:numCache>
                <c:formatCode>General</c:formatCode>
                <c:ptCount val="8"/>
                <c:pt idx="0">
                  <c:v>184.5861431582523</c:v>
                </c:pt>
                <c:pt idx="1">
                  <c:v>#N/A</c:v>
                </c:pt>
                <c:pt idx="2">
                  <c:v>#N/A</c:v>
                </c:pt>
                <c:pt idx="3">
                  <c:v>#N/A</c:v>
                </c:pt>
                <c:pt idx="4">
                  <c:v>#N/A</c:v>
                </c:pt>
                <c:pt idx="5">
                  <c:v>#N/A</c:v>
                </c:pt>
                <c:pt idx="6">
                  <c:v>#N/A</c:v>
                </c:pt>
                <c:pt idx="7">
                  <c:v>20.565430613039187</c:v>
                </c:pt>
              </c:numCache>
            </c:numRef>
          </c:yVal>
          <c:smooth val="1"/>
          <c:extLst>
            <c:ext xmlns:c16="http://schemas.microsoft.com/office/drawing/2014/chart" uri="{C3380CC4-5D6E-409C-BE32-E72D297353CC}">
              <c16:uniqueId val="{00000000-03A2-4C2F-851D-61C5B54DB216}"/>
            </c:ext>
          </c:extLst>
        </c:ser>
        <c:ser>
          <c:idx val="1"/>
          <c:order val="1"/>
          <c:tx>
            <c:strRef>
              <c:f>'Seg300 domestic cookers'!$AR$6</c:f>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cookers'!$AR$7:$AR$14</c:f>
              <c:numCache>
                <c:formatCode>General</c:formatCode>
                <c:ptCount val="8"/>
                <c:pt idx="0">
                  <c:v>49.249883405858206</c:v>
                </c:pt>
                <c:pt idx="1">
                  <c:v>#N/A</c:v>
                </c:pt>
                <c:pt idx="2">
                  <c:v>#N/A</c:v>
                </c:pt>
                <c:pt idx="3">
                  <c:v>#N/A</c:v>
                </c:pt>
                <c:pt idx="4">
                  <c:v>#N/A</c:v>
                </c:pt>
                <c:pt idx="5">
                  <c:v>#N/A</c:v>
                </c:pt>
                <c:pt idx="6">
                  <c:v>#N/A</c:v>
                </c:pt>
                <c:pt idx="7">
                  <c:v>26.923637131268283</c:v>
                </c:pt>
              </c:numCache>
            </c:numRef>
          </c:yVal>
          <c:smooth val="1"/>
          <c:extLst>
            <c:ext xmlns:c16="http://schemas.microsoft.com/office/drawing/2014/chart" uri="{C3380CC4-5D6E-409C-BE32-E72D297353CC}">
              <c16:uniqueId val="{00000001-03A2-4C2F-851D-61C5B54DB216}"/>
            </c:ext>
          </c:extLst>
        </c:ser>
        <c:ser>
          <c:idx val="2"/>
          <c:order val="2"/>
          <c:tx>
            <c:strRef>
              <c:f>'Seg300 domestic cookers'!$AS$6</c:f>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cookers'!$AS$7:$AS$14</c:f>
              <c:numCache>
                <c:formatCode>General</c:formatCode>
                <c:ptCount val="8"/>
                <c:pt idx="0">
                  <c:v>908.7275490579533</c:v>
                </c:pt>
                <c:pt idx="1">
                  <c:v>#N/A</c:v>
                </c:pt>
                <c:pt idx="2">
                  <c:v>#N/A</c:v>
                </c:pt>
                <c:pt idx="3">
                  <c:v>593.58055010621013</c:v>
                </c:pt>
                <c:pt idx="4">
                  <c:v>#N/A</c:v>
                </c:pt>
                <c:pt idx="5">
                  <c:v>443.62691946038643</c:v>
                </c:pt>
                <c:pt idx="6">
                  <c:v>#N/A</c:v>
                </c:pt>
                <c:pt idx="7">
                  <c:v>#N/A</c:v>
                </c:pt>
              </c:numCache>
            </c:numRef>
          </c:yVal>
          <c:smooth val="1"/>
          <c:extLst>
            <c:ext xmlns:c16="http://schemas.microsoft.com/office/drawing/2014/chart" uri="{C3380CC4-5D6E-409C-BE32-E72D297353CC}">
              <c16:uniqueId val="{00000002-03A2-4C2F-851D-61C5B54DB216}"/>
            </c:ext>
          </c:extLst>
        </c:ser>
        <c:ser>
          <c:idx val="3"/>
          <c:order val="3"/>
          <c:tx>
            <c:strRef>
              <c:f>'Seg300 domestic cookers'!$AT$6</c:f>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cookers'!$AT$7:$AT$14</c:f>
              <c:numCache>
                <c:formatCode>General</c:formatCode>
                <c:ptCount val="8"/>
                <c:pt idx="0">
                  <c:v>470.79605371679696</c:v>
                </c:pt>
                <c:pt idx="1">
                  <c:v>#N/A</c:v>
                </c:pt>
                <c:pt idx="2">
                  <c:v>#N/A</c:v>
                </c:pt>
                <c:pt idx="3">
                  <c:v>311.2098025674776</c:v>
                </c:pt>
                <c:pt idx="4">
                  <c:v>#N/A</c:v>
                </c:pt>
                <c:pt idx="5">
                  <c:v>266.3936158524379</c:v>
                </c:pt>
                <c:pt idx="6">
                  <c:v>#N/A</c:v>
                </c:pt>
                <c:pt idx="7">
                  <c:v>#N/A</c:v>
                </c:pt>
              </c:numCache>
            </c:numRef>
          </c:yVal>
          <c:smooth val="1"/>
          <c:extLst>
            <c:ext xmlns:c16="http://schemas.microsoft.com/office/drawing/2014/chart" uri="{C3380CC4-5D6E-409C-BE32-E72D297353CC}">
              <c16:uniqueId val="{00000003-03A2-4C2F-851D-61C5B54DB216}"/>
            </c:ext>
          </c:extLst>
        </c:ser>
        <c:ser>
          <c:idx val="4"/>
          <c:order val="4"/>
          <c:tx>
            <c:strRef>
              <c:f>'Seg300 domestic cookers'!$AU$6</c:f>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cookers'!$AU$7:$AU$14</c:f>
              <c:numCache>
                <c:formatCode>General</c:formatCode>
                <c:ptCount val="8"/>
                <c:pt idx="0">
                  <c:v>29</c:v>
                </c:pt>
                <c:pt idx="1">
                  <c:v>#N/A</c:v>
                </c:pt>
                <c:pt idx="2">
                  <c:v>#N/A</c:v>
                </c:pt>
                <c:pt idx="3">
                  <c:v>3</c:v>
                </c:pt>
                <c:pt idx="4">
                  <c:v>#N/A</c:v>
                </c:pt>
                <c:pt idx="5">
                  <c:v>1</c:v>
                </c:pt>
                <c:pt idx="6">
                  <c:v>#N/A</c:v>
                </c:pt>
                <c:pt idx="7">
                  <c:v>#N/A</c:v>
                </c:pt>
              </c:numCache>
            </c:numRef>
          </c:yVal>
          <c:smooth val="1"/>
          <c:extLst>
            <c:ext xmlns:c16="http://schemas.microsoft.com/office/drawing/2014/chart" uri="{C3380CC4-5D6E-409C-BE32-E72D297353CC}">
              <c16:uniqueId val="{00000004-03A2-4C2F-851D-61C5B54DB216}"/>
            </c:ext>
          </c:extLst>
        </c:ser>
        <c:ser>
          <c:idx val="5"/>
          <c:order val="5"/>
          <c:tx>
            <c:strRef>
              <c:f>'Seg300 domestic cookers'!$AV$6</c:f>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cookers'!$AV$7:$AV$14</c:f>
              <c:numCache>
                <c:formatCode>General</c:formatCode>
                <c:ptCount val="8"/>
                <c:pt idx="0">
                  <c:v>89.386144442496786</c:v>
                </c:pt>
                <c:pt idx="1">
                  <c:v>#N/A</c:v>
                </c:pt>
                <c:pt idx="2">
                  <c:v>#N/A</c:v>
                </c:pt>
                <c:pt idx="3">
                  <c:v>40.883954639585482</c:v>
                </c:pt>
                <c:pt idx="4">
                  <c:v>#N/A</c:v>
                </c:pt>
                <c:pt idx="5">
                  <c:v>21.45888911588008</c:v>
                </c:pt>
                <c:pt idx="6">
                  <c:v>#N/A</c:v>
                </c:pt>
                <c:pt idx="7">
                  <c:v>#N/A</c:v>
                </c:pt>
              </c:numCache>
            </c:numRef>
          </c:yVal>
          <c:smooth val="1"/>
          <c:extLst>
            <c:ext xmlns:c16="http://schemas.microsoft.com/office/drawing/2014/chart" uri="{C3380CC4-5D6E-409C-BE32-E72D297353CC}">
              <c16:uniqueId val="{00000005-03A2-4C2F-851D-61C5B54DB216}"/>
            </c:ext>
          </c:extLst>
        </c:ser>
        <c:ser>
          <c:idx val="6"/>
          <c:order val="6"/>
          <c:tx>
            <c:strRef>
              <c:f>'Seg300 domestic cookers'!$AW$6</c:f>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cookers'!$AW$7:$AW$14</c:f>
              <c:numCache>
                <c:formatCode>General</c:formatCode>
                <c:ptCount val="8"/>
                <c:pt idx="0">
                  <c:v>393.06585530654854</c:v>
                </c:pt>
                <c:pt idx="1">
                  <c:v>#N/A</c:v>
                </c:pt>
                <c:pt idx="2">
                  <c:v>#N/A</c:v>
                </c:pt>
                <c:pt idx="3">
                  <c:v>165.49177907932815</c:v>
                </c:pt>
                <c:pt idx="4">
                  <c:v>#N/A</c:v>
                </c:pt>
                <c:pt idx="5">
                  <c:v>64.798563712036952</c:v>
                </c:pt>
                <c:pt idx="6">
                  <c:v>#N/A</c:v>
                </c:pt>
                <c:pt idx="7">
                  <c:v>#N/A</c:v>
                </c:pt>
              </c:numCache>
            </c:numRef>
          </c:yVal>
          <c:smooth val="1"/>
          <c:extLst>
            <c:ext xmlns:c16="http://schemas.microsoft.com/office/drawing/2014/chart" uri="{C3380CC4-5D6E-409C-BE32-E72D297353CC}">
              <c16:uniqueId val="{00000006-03A2-4C2F-851D-61C5B54DB216}"/>
            </c:ext>
          </c:extLst>
        </c:ser>
        <c:ser>
          <c:idx val="7"/>
          <c:order val="7"/>
          <c:tx>
            <c:strRef>
              <c:f>'Seg300 domestic cookers'!$AX$6</c:f>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cookers'!$AX$7:$AX$14</c:f>
              <c:numCache>
                <c:formatCode>General</c:formatCode>
                <c:ptCount val="8"/>
                <c:pt idx="0">
                  <c:v>126.25736101554753</c:v>
                </c:pt>
                <c:pt idx="1">
                  <c:v>#N/A</c:v>
                </c:pt>
                <c:pt idx="2">
                  <c:v>#N/A</c:v>
                </c:pt>
                <c:pt idx="3">
                  <c:v>69.534175472514775</c:v>
                </c:pt>
                <c:pt idx="4">
                  <c:v>#N/A</c:v>
                </c:pt>
                <c:pt idx="5">
                  <c:v>38.153791214248542</c:v>
                </c:pt>
                <c:pt idx="6">
                  <c:v>#N/A</c:v>
                </c:pt>
                <c:pt idx="7">
                  <c:v>#N/A</c:v>
                </c:pt>
              </c:numCache>
            </c:numRef>
          </c:yVal>
          <c:smooth val="1"/>
          <c:extLst>
            <c:ext xmlns:c16="http://schemas.microsoft.com/office/drawing/2014/chart" uri="{C3380CC4-5D6E-409C-BE32-E72D297353CC}">
              <c16:uniqueId val="{00000007-03A2-4C2F-851D-61C5B54DB216}"/>
            </c:ext>
          </c:extLst>
        </c:ser>
        <c:ser>
          <c:idx val="8"/>
          <c:order val="8"/>
          <c:tx>
            <c:strRef>
              <c:f>'Seg300 domestic cookers'!$AY$6</c:f>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cookers'!$AY$7:$AY$14</c:f>
              <c:numCache>
                <c:formatCode>General</c:formatCode>
                <c:ptCount val="8"/>
                <c:pt idx="0">
                  <c:v>199.65949380743297</c:v>
                </c:pt>
                <c:pt idx="1">
                  <c:v>#N/A</c:v>
                </c:pt>
                <c:pt idx="2">
                  <c:v>#N/A</c:v>
                </c:pt>
                <c:pt idx="3">
                  <c:v>194.72902556267553</c:v>
                </c:pt>
                <c:pt idx="4">
                  <c:v>#N/A</c:v>
                </c:pt>
                <c:pt idx="5">
                  <c:v>196.87860571737593</c:v>
                </c:pt>
                <c:pt idx="6">
                  <c:v>#N/A</c:v>
                </c:pt>
                <c:pt idx="7">
                  <c:v>#N/A</c:v>
                </c:pt>
              </c:numCache>
            </c:numRef>
          </c:yVal>
          <c:smooth val="1"/>
          <c:extLst>
            <c:ext xmlns:c16="http://schemas.microsoft.com/office/drawing/2014/chart" uri="{C3380CC4-5D6E-409C-BE32-E72D297353CC}">
              <c16:uniqueId val="{00000008-03A2-4C2F-851D-61C5B54DB216}"/>
            </c:ext>
          </c:extLst>
        </c:ser>
        <c:ser>
          <c:idx val="9"/>
          <c:order val="9"/>
          <c:tx>
            <c:strRef>
              <c:f>'Seg300 domestic cookers'!$AZ$6</c:f>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cookers'!$AZ$7:$AZ$14</c:f>
              <c:numCache>
                <c:formatCode>General</c:formatCode>
                <c:ptCount val="8"/>
                <c:pt idx="0">
                  <c:v>29.915444018432584</c:v>
                </c:pt>
                <c:pt idx="1">
                  <c:v>#N/A</c:v>
                </c:pt>
                <c:pt idx="2">
                  <c:v>#N/A</c:v>
                </c:pt>
                <c:pt idx="3">
                  <c:v>29.70008016822122</c:v>
                </c:pt>
                <c:pt idx="4">
                  <c:v>#N/A</c:v>
                </c:pt>
                <c:pt idx="5">
                  <c:v>35.334102488352045</c:v>
                </c:pt>
                <c:pt idx="6">
                  <c:v>#N/A</c:v>
                </c:pt>
                <c:pt idx="7">
                  <c:v>#N/A</c:v>
                </c:pt>
              </c:numCache>
            </c:numRef>
          </c:yVal>
          <c:smooth val="1"/>
          <c:extLst>
            <c:ext xmlns:c16="http://schemas.microsoft.com/office/drawing/2014/chart" uri="{C3380CC4-5D6E-409C-BE32-E72D297353CC}">
              <c16:uniqueId val="{00000009-03A2-4C2F-851D-61C5B54DB216}"/>
            </c:ext>
          </c:extLst>
        </c:ser>
        <c:ser>
          <c:idx val="18"/>
          <c:order val="18"/>
          <c:tx>
            <c:strRef>
              <c:f>'Seg300 domestic cookers'!$BI$6</c:f>
              <c:strCache>
                <c:ptCount val="1"/>
                <c:pt idx="0">
                  <c:v>EB07</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cookers'!$BI$7:$BI$14</c:f>
              <c:numCache>
                <c:formatCode>General</c:formatCode>
                <c:ptCount val="8"/>
                <c:pt idx="0">
                  <c:v>37</c:v>
                </c:pt>
                <c:pt idx="1">
                  <c:v>#N/A</c:v>
                </c:pt>
                <c:pt idx="2">
                  <c:v>#N/A</c:v>
                </c:pt>
                <c:pt idx="3">
                  <c:v>19.700998413903424</c:v>
                </c:pt>
                <c:pt idx="4">
                  <c:v>#N/A</c:v>
                </c:pt>
                <c:pt idx="5">
                  <c:v>#N/A</c:v>
                </c:pt>
                <c:pt idx="6">
                  <c:v>#N/A</c:v>
                </c:pt>
                <c:pt idx="7">
                  <c:v>#N/A</c:v>
                </c:pt>
              </c:numCache>
            </c:numRef>
          </c:yVal>
          <c:smooth val="1"/>
          <c:extLst>
            <c:ext xmlns:c16="http://schemas.microsoft.com/office/drawing/2014/chart" uri="{C3380CC4-5D6E-409C-BE32-E72D297353CC}">
              <c16:uniqueId val="{0000000E-8720-42CA-8820-BDAE5C3ABBF5}"/>
            </c:ext>
          </c:extLst>
        </c:ser>
        <c:ser>
          <c:idx val="19"/>
          <c:order val="19"/>
          <c:tx>
            <c:strRef>
              <c:f>'Seg300 domestic cookers'!$BJ$6</c:f>
              <c:strCache>
                <c:ptCount val="1"/>
                <c:pt idx="0">
                  <c:v>EB08</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cookers'!$BJ$7:$BJ$14</c:f>
              <c:numCache>
                <c:formatCode>General</c:formatCode>
                <c:ptCount val="8"/>
                <c:pt idx="0">
                  <c:v>224</c:v>
                </c:pt>
                <c:pt idx="1">
                  <c:v>#N/A</c:v>
                </c:pt>
                <c:pt idx="2">
                  <c:v>#N/A</c:v>
                </c:pt>
                <c:pt idx="3">
                  <c:v>37</c:v>
                </c:pt>
                <c:pt idx="4">
                  <c:v>#N/A</c:v>
                </c:pt>
                <c:pt idx="5">
                  <c:v>5</c:v>
                </c:pt>
                <c:pt idx="6">
                  <c:v>#N/A</c:v>
                </c:pt>
                <c:pt idx="7">
                  <c:v>#N/A</c:v>
                </c:pt>
              </c:numCache>
            </c:numRef>
          </c:yVal>
          <c:smooth val="1"/>
          <c:extLst>
            <c:ext xmlns:c16="http://schemas.microsoft.com/office/drawing/2014/chart" uri="{C3380CC4-5D6E-409C-BE32-E72D297353CC}">
              <c16:uniqueId val="{0000000F-8720-42CA-8820-BDAE5C3ABBF5}"/>
            </c:ext>
          </c:extLst>
        </c:ser>
        <c:ser>
          <c:idx val="20"/>
          <c:order val="20"/>
          <c:tx>
            <c:strRef>
              <c:f>'Seg300 domestic cookers'!$BK$6</c:f>
              <c:strCache>
                <c:ptCount val="1"/>
                <c:pt idx="0">
                  <c:v>EB09</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cookers'!$BK$7:$BK$14</c:f>
              <c:numCache>
                <c:formatCode>General</c:formatCode>
                <c:ptCount val="8"/>
                <c:pt idx="0">
                  <c:v>61</c:v>
                </c:pt>
                <c:pt idx="1">
                  <c:v>#N/A</c:v>
                </c:pt>
                <c:pt idx="2">
                  <c:v>#N/A</c:v>
                </c:pt>
                <c:pt idx="3">
                  <c:v>13</c:v>
                </c:pt>
                <c:pt idx="4">
                  <c:v>#N/A</c:v>
                </c:pt>
                <c:pt idx="5">
                  <c:v>#N/A</c:v>
                </c:pt>
                <c:pt idx="6">
                  <c:v>#N/A</c:v>
                </c:pt>
                <c:pt idx="7">
                  <c:v>#N/A</c:v>
                </c:pt>
              </c:numCache>
            </c:numRef>
          </c:yVal>
          <c:smooth val="1"/>
          <c:extLst>
            <c:ext xmlns:c16="http://schemas.microsoft.com/office/drawing/2014/chart" uri="{C3380CC4-5D6E-409C-BE32-E72D297353CC}">
              <c16:uniqueId val="{00000010-8720-42CA-8820-BDAE5C3ABBF5}"/>
            </c:ext>
          </c:extLst>
        </c:ser>
        <c:ser>
          <c:idx val="21"/>
          <c:order val="21"/>
          <c:tx>
            <c:strRef>
              <c:f>'Seg300 domestic cookers'!$BL$6</c:f>
              <c:strCache>
                <c:ptCount val="1"/>
                <c:pt idx="0">
                  <c:v>EB11</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cookers'!$BL$7:$BL$14</c:f>
              <c:numCache>
                <c:formatCode>General</c:formatCode>
                <c:ptCount val="8"/>
                <c:pt idx="0">
                  <c:v>25</c:v>
                </c:pt>
                <c:pt idx="1">
                  <c:v>#N/A</c:v>
                </c:pt>
                <c:pt idx="2">
                  <c:v>#N/A</c:v>
                </c:pt>
                <c:pt idx="3">
                  <c:v>9</c:v>
                </c:pt>
                <c:pt idx="4">
                  <c:v>#N/A</c:v>
                </c:pt>
                <c:pt idx="5">
                  <c:v>3</c:v>
                </c:pt>
                <c:pt idx="6">
                  <c:v>#N/A</c:v>
                </c:pt>
                <c:pt idx="7">
                  <c:v>#N/A</c:v>
                </c:pt>
              </c:numCache>
            </c:numRef>
          </c:yVal>
          <c:smooth val="1"/>
          <c:extLst>
            <c:ext xmlns:c16="http://schemas.microsoft.com/office/drawing/2014/chart" uri="{C3380CC4-5D6E-409C-BE32-E72D297353CC}">
              <c16:uniqueId val="{00000011-8720-42CA-8820-BDAE5C3ABBF5}"/>
            </c:ext>
          </c:extLst>
        </c:ser>
        <c:ser>
          <c:idx val="22"/>
          <c:order val="22"/>
          <c:tx>
            <c:strRef>
              <c:f>'Seg300 domestic cookers'!$BM$6</c:f>
              <c:strCache>
                <c:ptCount val="1"/>
                <c:pt idx="0">
                  <c:v>BS01</c:v>
                </c:pt>
              </c:strCache>
            </c:strRef>
          </c:tx>
          <c:spPr>
            <a:ln w="19050"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cookers'!$BM$7:$BM$14</c:f>
              <c:numCache>
                <c:formatCode>General</c:formatCode>
                <c:ptCount val="8"/>
                <c:pt idx="0">
                  <c:v>423.47263076982557</c:v>
                </c:pt>
                <c:pt idx="1">
                  <c:v>338.24130326131689</c:v>
                </c:pt>
                <c:pt idx="2">
                  <c:v>#N/A</c:v>
                </c:pt>
                <c:pt idx="3">
                  <c:v>207.67417672138211</c:v>
                </c:pt>
                <c:pt idx="4">
                  <c:v>178.99443972440409</c:v>
                </c:pt>
                <c:pt idx="5">
                  <c:v>125.01563752909443</c:v>
                </c:pt>
                <c:pt idx="6">
                  <c:v>81.754416416361309</c:v>
                </c:pt>
                <c:pt idx="7">
                  <c:v>#N/A</c:v>
                </c:pt>
              </c:numCache>
            </c:numRef>
          </c:yVal>
          <c:smooth val="1"/>
          <c:extLst>
            <c:ext xmlns:c16="http://schemas.microsoft.com/office/drawing/2014/chart" uri="{C3380CC4-5D6E-409C-BE32-E72D297353CC}">
              <c16:uniqueId val="{00000012-8720-42CA-8820-BDAE5C3ABBF5}"/>
            </c:ext>
          </c:extLst>
        </c:ser>
        <c:ser>
          <c:idx val="23"/>
          <c:order val="23"/>
          <c:tx>
            <c:strRef>
              <c:f>'Seg300 domestic cookers'!$BN$6</c:f>
              <c:strCache>
                <c:ptCount val="1"/>
                <c:pt idx="0">
                  <c:v>BS02</c:v>
                </c:pt>
              </c:strCache>
            </c:strRef>
          </c:tx>
          <c:spPr>
            <a:ln w="19050"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cookers'!$BN$7:$BN$14</c:f>
              <c:numCache>
                <c:formatCode>General</c:formatCode>
                <c:ptCount val="8"/>
                <c:pt idx="0">
                  <c:v>314.45179617788563</c:v>
                </c:pt>
                <c:pt idx="1">
                  <c:v>219.86714052531124</c:v>
                </c:pt>
                <c:pt idx="2">
                  <c:v>#N/A</c:v>
                </c:pt>
                <c:pt idx="3">
                  <c:v>121.32935772611214</c:v>
                </c:pt>
                <c:pt idx="4">
                  <c:v>84.040657735792067</c:v>
                </c:pt>
                <c:pt idx="5">
                  <c:v>74.920543927818926</c:v>
                </c:pt>
                <c:pt idx="6">
                  <c:v>51.161767616880006</c:v>
                </c:pt>
                <c:pt idx="7">
                  <c:v>#N/A</c:v>
                </c:pt>
              </c:numCache>
            </c:numRef>
          </c:yVal>
          <c:smooth val="1"/>
          <c:extLst>
            <c:ext xmlns:c16="http://schemas.microsoft.com/office/drawing/2014/chart" uri="{C3380CC4-5D6E-409C-BE32-E72D297353CC}">
              <c16:uniqueId val="{00000013-8720-42CA-8820-BDAE5C3ABBF5}"/>
            </c:ext>
          </c:extLst>
        </c:ser>
        <c:ser>
          <c:idx val="24"/>
          <c:order val="24"/>
          <c:tx>
            <c:strRef>
              <c:f>'Seg300 domestic cookers'!$BO$6</c:f>
              <c:strCache>
                <c:ptCount val="1"/>
                <c:pt idx="0">
                  <c:v>EN07</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cookers'!$BO$7:$BO$14</c:f>
              <c:numCache>
                <c:formatCode>General</c:formatCode>
                <c:ptCount val="8"/>
                <c:pt idx="0">
                  <c:v>545.66469033983333</c:v>
                </c:pt>
                <c:pt idx="1">
                  <c:v>#N/A</c:v>
                </c:pt>
                <c:pt idx="2">
                  <c:v>#N/A</c:v>
                </c:pt>
                <c:pt idx="3">
                  <c:v>119.71469910809098</c:v>
                </c:pt>
                <c:pt idx="4">
                  <c:v>#N/A</c:v>
                </c:pt>
                <c:pt idx="5">
                  <c:v>41.243151650590534</c:v>
                </c:pt>
                <c:pt idx="6">
                  <c:v>#N/A</c:v>
                </c:pt>
                <c:pt idx="7">
                  <c:v>#N/A</c:v>
                </c:pt>
              </c:numCache>
            </c:numRef>
          </c:yVal>
          <c:smooth val="1"/>
          <c:extLst>
            <c:ext xmlns:c16="http://schemas.microsoft.com/office/drawing/2014/chart" uri="{C3380CC4-5D6E-409C-BE32-E72D297353CC}">
              <c16:uniqueId val="{00000014-8720-42CA-8820-BDAE5C3ABBF5}"/>
            </c:ext>
          </c:extLst>
        </c:ser>
        <c:ser>
          <c:idx val="25"/>
          <c:order val="25"/>
          <c:tx>
            <c:strRef>
              <c:f>'Seg300 domestic cookers'!$BP$6</c:f>
              <c:strCache>
                <c:ptCount val="1"/>
                <c:pt idx="0">
                  <c:v>EN09</c:v>
                </c:pt>
              </c:strCache>
            </c:strRef>
          </c:tx>
          <c:spPr>
            <a:ln w="19050"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cookers'!$BP$7:$BP$14</c:f>
              <c:numCache>
                <c:formatCode>General</c:formatCode>
                <c:ptCount val="8"/>
                <c:pt idx="0">
                  <c:v>268.44862083482224</c:v>
                </c:pt>
                <c:pt idx="1">
                  <c:v>#N/A</c:v>
                </c:pt>
                <c:pt idx="2">
                  <c:v>#N/A</c:v>
                </c:pt>
                <c:pt idx="3">
                  <c:v>130.06818168009281</c:v>
                </c:pt>
                <c:pt idx="4">
                  <c:v>#N/A</c:v>
                </c:pt>
                <c:pt idx="5">
                  <c:v>39.064079937061869</c:v>
                </c:pt>
                <c:pt idx="6">
                  <c:v>#N/A</c:v>
                </c:pt>
                <c:pt idx="7">
                  <c:v>#N/A</c:v>
                </c:pt>
              </c:numCache>
            </c:numRef>
          </c:yVal>
          <c:smooth val="1"/>
          <c:extLst>
            <c:ext xmlns:c16="http://schemas.microsoft.com/office/drawing/2014/chart" uri="{C3380CC4-5D6E-409C-BE32-E72D297353CC}">
              <c16:uniqueId val="{00000015-8720-42CA-8820-BDAE5C3ABBF5}"/>
            </c:ext>
          </c:extLst>
        </c:ser>
        <c:ser>
          <c:idx val="26"/>
          <c:order val="26"/>
          <c:tx>
            <c:strRef>
              <c:f>'Seg300 domestic cookers'!$BQ$6</c:f>
              <c:strCache>
                <c:ptCount val="1"/>
                <c:pt idx="0">
                  <c:v>EB15</c:v>
                </c:pt>
              </c:strCache>
            </c:strRef>
          </c:tx>
          <c:spPr>
            <a:ln w="19050"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cookers'!$BQ$7:$BQ$14</c:f>
              <c:numCache>
                <c:formatCode>General</c:formatCode>
                <c:ptCount val="8"/>
                <c:pt idx="0">
                  <c:v>316.64949999999999</c:v>
                </c:pt>
                <c:pt idx="1">
                  <c:v>#N/A</c:v>
                </c:pt>
                <c:pt idx="2">
                  <c:v>#N/A</c:v>
                </c:pt>
                <c:pt idx="3">
                  <c:v>6.5888</c:v>
                </c:pt>
                <c:pt idx="4">
                  <c:v>#N/A</c:v>
                </c:pt>
                <c:pt idx="5">
                  <c:v>11.4816</c:v>
                </c:pt>
                <c:pt idx="6">
                  <c:v>#N/A</c:v>
                </c:pt>
                <c:pt idx="7">
                  <c:v>#N/A</c:v>
                </c:pt>
              </c:numCache>
            </c:numRef>
          </c:yVal>
          <c:smooth val="1"/>
          <c:extLst>
            <c:ext xmlns:c16="http://schemas.microsoft.com/office/drawing/2014/chart" uri="{C3380CC4-5D6E-409C-BE32-E72D297353CC}">
              <c16:uniqueId val="{00000016-8720-42CA-8820-BDAE5C3ABBF5}"/>
            </c:ext>
          </c:extLst>
        </c:ser>
        <c:ser>
          <c:idx val="27"/>
          <c:order val="27"/>
          <c:tx>
            <c:strRef>
              <c:f>'Seg300 domestic cookers'!$BR$6</c:f>
              <c:strCache>
                <c:ptCount val="1"/>
                <c:pt idx="0">
                  <c:v>EB16</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cookers'!$BR$7:$BR$14</c:f>
              <c:numCache>
                <c:formatCode>General</c:formatCode>
                <c:ptCount val="8"/>
                <c:pt idx="0">
                  <c:v>47.664000000000001</c:v>
                </c:pt>
                <c:pt idx="1">
                  <c:v>#N/A</c:v>
                </c:pt>
                <c:pt idx="2">
                  <c:v>#N/A</c:v>
                </c:pt>
                <c:pt idx="3">
                  <c:v>27.170999999999999</c:v>
                </c:pt>
                <c:pt idx="4">
                  <c:v>#N/A</c:v>
                </c:pt>
                <c:pt idx="5">
                  <c:v>70.904399999999995</c:v>
                </c:pt>
                <c:pt idx="6">
                  <c:v>#N/A</c:v>
                </c:pt>
                <c:pt idx="7">
                  <c:v>#N/A</c:v>
                </c:pt>
              </c:numCache>
            </c:numRef>
          </c:yVal>
          <c:smooth val="1"/>
          <c:extLst>
            <c:ext xmlns:c16="http://schemas.microsoft.com/office/drawing/2014/chart" uri="{C3380CC4-5D6E-409C-BE32-E72D297353CC}">
              <c16:uniqueId val="{00000017-8720-42CA-8820-BDAE5C3ABBF5}"/>
            </c:ext>
          </c:extLst>
        </c:ser>
        <c:ser>
          <c:idx val="28"/>
          <c:order val="28"/>
          <c:tx>
            <c:strRef>
              <c:f>'Seg300 domestic cookers'!$BS$6</c:f>
              <c:strCache>
                <c:ptCount val="1"/>
                <c:pt idx="0">
                  <c:v>AP01</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cookers'!$BS$7:$BS$14</c:f>
              <c:numCache>
                <c:formatCode>General</c:formatCode>
                <c:ptCount val="8"/>
                <c:pt idx="0">
                  <c:v>321.69128362123337</c:v>
                </c:pt>
                <c:pt idx="1">
                  <c:v>#N/A</c:v>
                </c:pt>
                <c:pt idx="2">
                  <c:v>#N/A</c:v>
                </c:pt>
                <c:pt idx="3">
                  <c:v>92.349546318152846</c:v>
                </c:pt>
                <c:pt idx="4">
                  <c:v>#N/A</c:v>
                </c:pt>
                <c:pt idx="5">
                  <c:v>32.317096845729246</c:v>
                </c:pt>
                <c:pt idx="6">
                  <c:v>#N/A</c:v>
                </c:pt>
                <c:pt idx="7">
                  <c:v>22.986179167691631</c:v>
                </c:pt>
              </c:numCache>
            </c:numRef>
          </c:yVal>
          <c:smooth val="1"/>
          <c:extLst>
            <c:ext xmlns:c16="http://schemas.microsoft.com/office/drawing/2014/chart" uri="{C3380CC4-5D6E-409C-BE32-E72D297353CC}">
              <c16:uniqueId val="{00000018-8720-42CA-8820-BDAE5C3ABBF5}"/>
            </c:ext>
          </c:extLst>
        </c:ser>
        <c:ser>
          <c:idx val="29"/>
          <c:order val="29"/>
          <c:tx>
            <c:strRef>
              <c:f>'Seg300 domestic cookers'!$BT$6</c:f>
              <c:strCache>
                <c:ptCount val="1"/>
                <c:pt idx="0">
                  <c:v>EN13</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cookers'!$BT$7:$BT$14</c:f>
              <c:numCache>
                <c:formatCode>General</c:formatCode>
                <c:ptCount val="8"/>
                <c:pt idx="0">
                  <c:v>77.164425948625862</c:v>
                </c:pt>
                <c:pt idx="1">
                  <c:v>#N/A</c:v>
                </c:pt>
                <c:pt idx="2">
                  <c:v>#N/A</c:v>
                </c:pt>
                <c:pt idx="3">
                  <c:v>27.099841944664462</c:v>
                </c:pt>
                <c:pt idx="4">
                  <c:v>#N/A</c:v>
                </c:pt>
                <c:pt idx="5">
                  <c:v>12.384400543261036</c:v>
                </c:pt>
                <c:pt idx="6">
                  <c:v>#N/A</c:v>
                </c:pt>
                <c:pt idx="7">
                  <c:v>#N/A</c:v>
                </c:pt>
              </c:numCache>
            </c:numRef>
          </c:yVal>
          <c:smooth val="1"/>
          <c:extLst>
            <c:ext xmlns:c16="http://schemas.microsoft.com/office/drawing/2014/chart" uri="{C3380CC4-5D6E-409C-BE32-E72D297353CC}">
              <c16:uniqueId val="{00000019-8720-42CA-8820-BDAE5C3ABBF5}"/>
            </c:ext>
          </c:extLst>
        </c:ser>
        <c:ser>
          <c:idx val="30"/>
          <c:order val="30"/>
          <c:tx>
            <c:strRef>
              <c:f>'Seg300 domestic cookers'!$BU$6</c:f>
              <c:strCache>
                <c:ptCount val="1"/>
                <c:pt idx="0">
                  <c:v>EN14</c:v>
                </c:pt>
              </c:strCache>
            </c:strRef>
          </c:tx>
          <c:spPr>
            <a:ln w="19050"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cookers'!$BU$7:$BU$14</c:f>
              <c:numCache>
                <c:formatCode>General</c:formatCode>
                <c:ptCount val="8"/>
                <c:pt idx="0">
                  <c:v>27.382718259800487</c:v>
                </c:pt>
                <c:pt idx="1">
                  <c:v>#N/A</c:v>
                </c:pt>
                <c:pt idx="2">
                  <c:v>#N/A</c:v>
                </c:pt>
                <c:pt idx="3">
                  <c:v>11.404326052584951</c:v>
                </c:pt>
                <c:pt idx="4">
                  <c:v>#N/A</c:v>
                </c:pt>
                <c:pt idx="5">
                  <c:v>12.377136451035801</c:v>
                </c:pt>
                <c:pt idx="6">
                  <c:v>#N/A</c:v>
                </c:pt>
                <c:pt idx="7">
                  <c:v>#N/A</c:v>
                </c:pt>
              </c:numCache>
            </c:numRef>
          </c:yVal>
          <c:smooth val="1"/>
          <c:extLst>
            <c:ext xmlns:c16="http://schemas.microsoft.com/office/drawing/2014/chart" uri="{C3380CC4-5D6E-409C-BE32-E72D297353CC}">
              <c16:uniqueId val="{0000001A-8720-42CA-8820-BDAE5C3ABBF5}"/>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0"/>
                <c:order val="10"/>
                <c:tx>
                  <c:strRef>
                    <c:extLst>
                      <c:ext uri="{02D57815-91ED-43cb-92C2-25804820EDAC}">
                        <c15:formulaRef>
                          <c15:sqref>'Seg300 domestic cookers'!$BA$6</c15:sqref>
                        </c15:formulaRef>
                      </c:ext>
                    </c:extLst>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extLst>
                      <c:ex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'Seg300 domestic cookers'!$BA$7:$BA$14</c15:sqref>
                        </c15:formulaRef>
                      </c:ext>
                    </c:extLst>
                    <c:numCache>
                      <c:formatCode>General</c:formatCode>
                      <c:ptCount val="8"/>
                      <c:pt idx="0">
                        <c:v>274.96525527127108</c:v>
                      </c:pt>
                      <c:pt idx="1">
                        <c:v>#N/A</c:v>
                      </c:pt>
                      <c:pt idx="2">
                        <c:v>#N/A</c:v>
                      </c:pt>
                      <c:pt idx="3">
                        <c:v>153.64910070793363</c:v>
                      </c:pt>
                      <c:pt idx="4">
                        <c:v>#N/A</c:v>
                      </c:pt>
                      <c:pt idx="5">
                        <c:v>54.415329819848097</c:v>
                      </c:pt>
                      <c:pt idx="6">
                        <c:v>#N/A</c:v>
                      </c:pt>
                      <c:pt idx="7">
                        <c:v>#N/A</c:v>
                      </c:pt>
                    </c:numCache>
                  </c:numRef>
                </c:yVal>
                <c:smooth val="1"/>
                <c:extLst>
                  <c:ext xmlns:c16="http://schemas.microsoft.com/office/drawing/2014/chart" uri="{C3380CC4-5D6E-409C-BE32-E72D297353CC}">
                    <c16:uniqueId val="{0000000A-03A2-4C2F-851D-61C5B54DB216}"/>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'Seg300 domestic cookers'!$BB$6</c15:sqref>
                        </c15:formulaRef>
                      </c:ext>
                    </c:extLst>
                    <c:strCache>
                      <c:ptCount val="1"/>
                      <c:pt idx="0">
                        <c:v>EN08</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cookers'!$BB$7:$BB$14</c15:sqref>
                        </c15:formulaRef>
                      </c:ext>
                    </c:extLst>
                    <c:numCache>
                      <c:formatCode>General</c:formatCode>
                      <c:ptCount val="8"/>
                      <c:pt idx="0">
                        <c:v>28.657089869248317</c:v>
                      </c:pt>
                      <c:pt idx="1">
                        <c:v>#N/A</c:v>
                      </c:pt>
                      <c:pt idx="2">
                        <c:v>#N/A</c:v>
                      </c:pt>
                      <c:pt idx="3">
                        <c:v>69.38280900473427</c:v>
                      </c:pt>
                      <c:pt idx="4">
                        <c:v>#N/A</c:v>
                      </c:pt>
                      <c:pt idx="5">
                        <c:v>47.681486040508304</c:v>
                      </c:pt>
                      <c:pt idx="6">
                        <c:v>#N/A</c:v>
                      </c:pt>
                      <c:pt idx="7">
                        <c:v>#N/A</c:v>
                      </c:pt>
                    </c:numCache>
                  </c:numRef>
                </c:yVal>
                <c:smooth val="1"/>
                <c:extLst xmlns:c15="http://schemas.microsoft.com/office/drawing/2012/chart">
                  <c:ext xmlns:c16="http://schemas.microsoft.com/office/drawing/2014/chart" uri="{C3380CC4-5D6E-409C-BE32-E72D297353CC}">
                    <c16:uniqueId val="{0000000B-03A2-4C2F-851D-61C5B54DB216}"/>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'Seg300 domestic cookers'!$BC$6</c15:sqref>
                        </c15:formulaRef>
                      </c:ext>
                    </c:extLst>
                    <c:strCache>
                      <c:ptCount val="1"/>
                      <c:pt idx="0">
                        <c:v>EN11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cookers'!$BC$7:$BC$14</c15:sqref>
                        </c15:formulaRef>
                      </c:ext>
                    </c:extLst>
                    <c:numCache>
                      <c:formatCode>General</c:formatCode>
                      <c:ptCount val="8"/>
                      <c:pt idx="0">
                        <c:v>222.65426128994818</c:v>
                      </c:pt>
                      <c:pt idx="1">
                        <c:v>#N/A</c:v>
                      </c:pt>
                      <c:pt idx="2">
                        <c:v>#N/A</c:v>
                      </c:pt>
                      <c:pt idx="3">
                        <c:v>168.63236294948962</c:v>
                      </c:pt>
                      <c:pt idx="4">
                        <c:v>#N/A</c:v>
                      </c:pt>
                      <c:pt idx="5">
                        <c:v>53.906173571368903</c:v>
                      </c:pt>
                      <c:pt idx="6">
                        <c:v>#N/A</c:v>
                      </c:pt>
                      <c:pt idx="7">
                        <c:v>#N/A</c:v>
                      </c:pt>
                    </c:numCache>
                  </c:numRef>
                </c:yVal>
                <c:smooth val="1"/>
                <c:extLst xmlns:c15="http://schemas.microsoft.com/office/drawing/2012/chart">
                  <c:ext xmlns:c16="http://schemas.microsoft.com/office/drawing/2014/chart" uri="{C3380CC4-5D6E-409C-BE32-E72D297353CC}">
                    <c16:uniqueId val="{0000000C-03A2-4C2F-851D-61C5B54DB216}"/>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'Seg300 domestic cookers'!$BD$6</c15:sqref>
                        </c15:formulaRef>
                      </c:ext>
                    </c:extLst>
                    <c:strCache>
                      <c:ptCount val="1"/>
                      <c:pt idx="0">
                        <c:v>EN12</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cookers'!$BD$7:$BD$14</c15:sqref>
                        </c15:formulaRef>
                      </c:ext>
                    </c:extLst>
                    <c:numCache>
                      <c:formatCode>General</c:formatCode>
                      <c:ptCount val="8"/>
                      <c:pt idx="0">
                        <c:v>239.17788392455657</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0D-03A2-4C2F-851D-61C5B54DB216}"/>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'Seg300 domestic cookers'!$BE$6</c15:sqref>
                        </c15:formulaRef>
                      </c:ext>
                    </c:extLst>
                    <c:strCache>
                      <c:ptCount val="1"/>
                      <c:pt idx="0">
                        <c:v>EN12</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cookers'!$BE$7:$BE$14</c15:sqref>
                        </c15:formulaRef>
                      </c:ext>
                    </c:extLst>
                    <c:numCache>
                      <c:formatCode>General</c:formatCode>
                      <c:ptCount val="8"/>
                      <c:pt idx="0">
                        <c:v>455.88767283972322</c:v>
                      </c:pt>
                      <c:pt idx="1">
                        <c:v>#N/A</c:v>
                      </c:pt>
                      <c:pt idx="2">
                        <c:v>#N/A</c:v>
                      </c:pt>
                      <c:pt idx="3">
                        <c:v>362.6867571703267</c:v>
                      </c:pt>
                      <c:pt idx="4">
                        <c:v>#N/A</c:v>
                      </c:pt>
                      <c:pt idx="5">
                        <c:v>240.46402767812782</c:v>
                      </c:pt>
                      <c:pt idx="6">
                        <c:v>#N/A</c:v>
                      </c:pt>
                      <c:pt idx="7">
                        <c:v>#N/A</c:v>
                      </c:pt>
                    </c:numCache>
                  </c:numRef>
                </c:yVal>
                <c:smooth val="1"/>
                <c:extLst xmlns:c15="http://schemas.microsoft.com/office/drawing/2012/chart">
                  <c:ext xmlns:c16="http://schemas.microsoft.com/office/drawing/2014/chart" uri="{C3380CC4-5D6E-409C-BE32-E72D297353CC}">
                    <c16:uniqueId val="{0000000E-03A2-4C2F-851D-61C5B54DB216}"/>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'Seg300 domestic cookers'!$BF$6</c15:sqref>
                        </c15:formulaRef>
                      </c:ext>
                    </c:extLst>
                    <c:strCache>
                      <c:ptCount val="1"/>
                      <c:pt idx="0">
                        <c:v>D3</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cookers'!$BF$7:$BF$14</c15:sqref>
                        </c15:formulaRef>
                      </c:ext>
                    </c:extLst>
                    <c:numCache>
                      <c:formatCode>General</c:formatCode>
                      <c:ptCount val="8"/>
                      <c:pt idx="0">
                        <c:v>125.10191123145998</c:v>
                      </c:pt>
                      <c:pt idx="1">
                        <c:v>#N/A</c:v>
                      </c:pt>
                      <c:pt idx="2">
                        <c:v>110.00552780658911</c:v>
                      </c:pt>
                      <c:pt idx="3">
                        <c:v>#N/A</c:v>
                      </c:pt>
                      <c:pt idx="4">
                        <c:v>92.785067307691136</c:v>
                      </c:pt>
                      <c:pt idx="5">
                        <c:v>88.811525066834619</c:v>
                      </c:pt>
                      <c:pt idx="6">
                        <c:v>72.859261358535932</c:v>
                      </c:pt>
                      <c:pt idx="7">
                        <c:v>#N/A</c:v>
                      </c:pt>
                    </c:numCache>
                  </c:numRef>
                </c:yVal>
                <c:smooth val="1"/>
                <c:extLst xmlns:c15="http://schemas.microsoft.com/office/drawing/2012/chart">
                  <c:ext xmlns:c16="http://schemas.microsoft.com/office/drawing/2014/chart" uri="{C3380CC4-5D6E-409C-BE32-E72D297353CC}">
                    <c16:uniqueId val="{0000000F-03A2-4C2F-851D-61C5B54DB216}"/>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'Seg300 domestic cookers'!$BG$6</c15:sqref>
                        </c15:formulaRef>
                      </c:ext>
                    </c:extLst>
                    <c:strCache>
                      <c:ptCount val="1"/>
                      <c:pt idx="0">
                        <c:v>D9v0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cookers'!$BG$7:$BG$14</c15:sqref>
                        </c15:formulaRef>
                      </c:ext>
                    </c:extLst>
                    <c:numCache>
                      <c:formatCode>General</c:formatCode>
                      <c:ptCount val="8"/>
                      <c:pt idx="0">
                        <c:v>145.47069075519008</c:v>
                      </c:pt>
                      <c:pt idx="1">
                        <c:v>#N/A</c:v>
                      </c:pt>
                      <c:pt idx="2">
                        <c:v>#N/A</c:v>
                      </c:pt>
                      <c:pt idx="3">
                        <c:v>121.07856893964103</c:v>
                      </c:pt>
                      <c:pt idx="4">
                        <c:v>#N/A</c:v>
                      </c:pt>
                      <c:pt idx="5">
                        <c:v>83.745488683475372</c:v>
                      </c:pt>
                      <c:pt idx="6">
                        <c:v>#N/A</c:v>
                      </c:pt>
                      <c:pt idx="7">
                        <c:v>#N/A</c:v>
                      </c:pt>
                    </c:numCache>
                  </c:numRef>
                </c:yVal>
                <c:smooth val="1"/>
                <c:extLst xmlns:c15="http://schemas.microsoft.com/office/drawing/2012/chart">
                  <c:ext xmlns:c16="http://schemas.microsoft.com/office/drawing/2014/chart" uri="{C3380CC4-5D6E-409C-BE32-E72D297353CC}">
                    <c16:uniqueId val="{00000010-03A2-4C2F-851D-61C5B54DB216}"/>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'Seg300 domestic cookers'!$BH$6</c15:sqref>
                        </c15:formulaRef>
                      </c:ext>
                    </c:extLst>
                    <c:strCache>
                      <c:ptCount val="1"/>
                      <c:pt idx="0">
                        <c:v>D10v</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cookers'!$BH$7:$BH$14</c15:sqref>
                        </c15:formulaRef>
                      </c:ext>
                    </c:extLst>
                    <c:numCache>
                      <c:formatCode>General</c:formatCode>
                      <c:ptCount val="8"/>
                      <c:pt idx="0">
                        <c:v>280.36169491000265</c:v>
                      </c:pt>
                      <c:pt idx="1">
                        <c:v>#N/A</c:v>
                      </c:pt>
                      <c:pt idx="2">
                        <c:v>#N/A</c:v>
                      </c:pt>
                      <c:pt idx="3">
                        <c:v>#N/A</c:v>
                      </c:pt>
                      <c:pt idx="4">
                        <c:v>#N/A</c:v>
                      </c:pt>
                      <c:pt idx="5">
                        <c:v>476.19078584611623</c:v>
                      </c:pt>
                      <c:pt idx="6">
                        <c:v>#N/A</c:v>
                      </c:pt>
                      <c:pt idx="7">
                        <c:v>#N/A</c:v>
                      </c:pt>
                    </c:numCache>
                  </c:numRef>
                </c:yVal>
                <c:smooth val="1"/>
                <c:extLst xmlns:c15="http://schemas.microsoft.com/office/drawing/2012/chart">
                  <c:ext xmlns:c16="http://schemas.microsoft.com/office/drawing/2014/chart" uri="{C3380CC4-5D6E-409C-BE32-E72D297353CC}">
                    <c16:uniqueId val="{00000011-03A2-4C2F-851D-61C5B54DB216}"/>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9341376020870522"/>
          <c:y val="0"/>
          <c:w val="9.5624915181187903E-2"/>
          <c:h val="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cookers'!$AR$5</c:f>
          <c:strCache>
            <c:ptCount val="1"/>
            <c:pt idx="0">
              <c:v>THyGA Segment Seg300 domestic cookers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10"/>
          <c:order val="10"/>
          <c:tx>
            <c:strRef>
              <c:f>'Seg300 domestic cookers'!$BA$6</c:f>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cookers'!$BA$7:$BA$14</c:f>
              <c:numCache>
                <c:formatCode>General</c:formatCode>
                <c:ptCount val="8"/>
                <c:pt idx="0">
                  <c:v>274.96525527127108</c:v>
                </c:pt>
                <c:pt idx="1">
                  <c:v>#N/A</c:v>
                </c:pt>
                <c:pt idx="2">
                  <c:v>#N/A</c:v>
                </c:pt>
                <c:pt idx="3">
                  <c:v>153.64910070793363</c:v>
                </c:pt>
                <c:pt idx="4">
                  <c:v>#N/A</c:v>
                </c:pt>
                <c:pt idx="5">
                  <c:v>54.415329819848097</c:v>
                </c:pt>
                <c:pt idx="6">
                  <c:v>#N/A</c:v>
                </c:pt>
                <c:pt idx="7">
                  <c:v>#N/A</c:v>
                </c:pt>
              </c:numCache>
            </c:numRef>
          </c:yVal>
          <c:smooth val="1"/>
          <c:extLst>
            <c:ext xmlns:c16="http://schemas.microsoft.com/office/drawing/2014/chart" uri="{C3380CC4-5D6E-409C-BE32-E72D297353CC}">
              <c16:uniqueId val="{00000000-7692-4E79-8CA0-8B6FECC9F7AE}"/>
            </c:ext>
          </c:extLst>
        </c:ser>
        <c:ser>
          <c:idx val="11"/>
          <c:order val="11"/>
          <c:tx>
            <c:strRef>
              <c:f>'Seg300 domestic cookers'!$BB$6</c:f>
              <c:strCache>
                <c:ptCount val="1"/>
                <c:pt idx="0">
                  <c:v>EN08</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cookers'!$BB$7:$BB$14</c:f>
              <c:numCache>
                <c:formatCode>General</c:formatCode>
                <c:ptCount val="8"/>
                <c:pt idx="0">
                  <c:v>28.657089869248317</c:v>
                </c:pt>
                <c:pt idx="1">
                  <c:v>#N/A</c:v>
                </c:pt>
                <c:pt idx="2">
                  <c:v>#N/A</c:v>
                </c:pt>
                <c:pt idx="3">
                  <c:v>69.38280900473427</c:v>
                </c:pt>
                <c:pt idx="4">
                  <c:v>#N/A</c:v>
                </c:pt>
                <c:pt idx="5">
                  <c:v>47.681486040508304</c:v>
                </c:pt>
                <c:pt idx="6">
                  <c:v>#N/A</c:v>
                </c:pt>
                <c:pt idx="7">
                  <c:v>#N/A</c:v>
                </c:pt>
              </c:numCache>
            </c:numRef>
          </c:yVal>
          <c:smooth val="1"/>
          <c:extLst>
            <c:ext xmlns:c16="http://schemas.microsoft.com/office/drawing/2014/chart" uri="{C3380CC4-5D6E-409C-BE32-E72D297353CC}">
              <c16:uniqueId val="{00000001-7692-4E79-8CA0-8B6FECC9F7AE}"/>
            </c:ext>
          </c:extLst>
        </c:ser>
        <c:ser>
          <c:idx val="12"/>
          <c:order val="12"/>
          <c:tx>
            <c:strRef>
              <c:f>'Seg300 domestic cookers'!$BC$6</c:f>
              <c:strCache>
                <c:ptCount val="1"/>
                <c:pt idx="0">
                  <c:v>EN11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cookers'!$BC$7:$BC$14</c:f>
              <c:numCache>
                <c:formatCode>General</c:formatCode>
                <c:ptCount val="8"/>
                <c:pt idx="0">
                  <c:v>222.65426128994818</c:v>
                </c:pt>
                <c:pt idx="1">
                  <c:v>#N/A</c:v>
                </c:pt>
                <c:pt idx="2">
                  <c:v>#N/A</c:v>
                </c:pt>
                <c:pt idx="3">
                  <c:v>168.63236294948962</c:v>
                </c:pt>
                <c:pt idx="4">
                  <c:v>#N/A</c:v>
                </c:pt>
                <c:pt idx="5">
                  <c:v>53.906173571368903</c:v>
                </c:pt>
                <c:pt idx="6">
                  <c:v>#N/A</c:v>
                </c:pt>
                <c:pt idx="7">
                  <c:v>#N/A</c:v>
                </c:pt>
              </c:numCache>
            </c:numRef>
          </c:yVal>
          <c:smooth val="1"/>
          <c:extLst>
            <c:ext xmlns:c16="http://schemas.microsoft.com/office/drawing/2014/chart" uri="{C3380CC4-5D6E-409C-BE32-E72D297353CC}">
              <c16:uniqueId val="{00000002-7692-4E79-8CA0-8B6FECC9F7AE}"/>
            </c:ext>
          </c:extLst>
        </c:ser>
        <c:ser>
          <c:idx val="13"/>
          <c:order val="13"/>
          <c:tx>
            <c:strRef>
              <c:f>'Seg300 domestic cookers'!$BD$6</c:f>
              <c:strCache>
                <c:ptCount val="1"/>
                <c:pt idx="0">
                  <c:v>EN12</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cookers'!$BD$7:$BD$14</c:f>
              <c:numCache>
                <c:formatCode>General</c:formatCode>
                <c:ptCount val="8"/>
                <c:pt idx="0">
                  <c:v>239.17788392455657</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3-7692-4E79-8CA0-8B6FECC9F7AE}"/>
            </c:ext>
          </c:extLst>
        </c:ser>
        <c:ser>
          <c:idx val="14"/>
          <c:order val="14"/>
          <c:tx>
            <c:strRef>
              <c:f>'Seg300 domestic cookers'!$BE$6</c:f>
              <c:strCache>
                <c:ptCount val="1"/>
                <c:pt idx="0">
                  <c:v>EN12</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cookers'!$BE$7:$BE$14</c:f>
              <c:numCache>
                <c:formatCode>General</c:formatCode>
                <c:ptCount val="8"/>
                <c:pt idx="0">
                  <c:v>455.88767283972322</c:v>
                </c:pt>
                <c:pt idx="1">
                  <c:v>#N/A</c:v>
                </c:pt>
                <c:pt idx="2">
                  <c:v>#N/A</c:v>
                </c:pt>
                <c:pt idx="3">
                  <c:v>362.6867571703267</c:v>
                </c:pt>
                <c:pt idx="4">
                  <c:v>#N/A</c:v>
                </c:pt>
                <c:pt idx="5">
                  <c:v>240.46402767812782</c:v>
                </c:pt>
                <c:pt idx="6">
                  <c:v>#N/A</c:v>
                </c:pt>
                <c:pt idx="7">
                  <c:v>#N/A</c:v>
                </c:pt>
              </c:numCache>
            </c:numRef>
          </c:yVal>
          <c:smooth val="1"/>
          <c:extLst>
            <c:ext xmlns:c16="http://schemas.microsoft.com/office/drawing/2014/chart" uri="{C3380CC4-5D6E-409C-BE32-E72D297353CC}">
              <c16:uniqueId val="{00000004-7692-4E79-8CA0-8B6FECC9F7AE}"/>
            </c:ext>
          </c:extLst>
        </c:ser>
        <c:ser>
          <c:idx val="15"/>
          <c:order val="15"/>
          <c:tx>
            <c:strRef>
              <c:f>'Seg300 domestic cookers'!$BF$6</c:f>
              <c:strCache>
                <c:ptCount val="1"/>
                <c:pt idx="0">
                  <c:v>D3</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cookers'!$BF$7:$BF$14</c:f>
              <c:numCache>
                <c:formatCode>General</c:formatCode>
                <c:ptCount val="8"/>
                <c:pt idx="0">
                  <c:v>125.10191123145998</c:v>
                </c:pt>
                <c:pt idx="1">
                  <c:v>#N/A</c:v>
                </c:pt>
                <c:pt idx="2">
                  <c:v>110.00552780658911</c:v>
                </c:pt>
                <c:pt idx="3">
                  <c:v>#N/A</c:v>
                </c:pt>
                <c:pt idx="4">
                  <c:v>92.785067307691136</c:v>
                </c:pt>
                <c:pt idx="5">
                  <c:v>88.811525066834619</c:v>
                </c:pt>
                <c:pt idx="6">
                  <c:v>72.859261358535932</c:v>
                </c:pt>
                <c:pt idx="7">
                  <c:v>#N/A</c:v>
                </c:pt>
              </c:numCache>
            </c:numRef>
          </c:yVal>
          <c:smooth val="1"/>
          <c:extLst>
            <c:ext xmlns:c16="http://schemas.microsoft.com/office/drawing/2014/chart" uri="{C3380CC4-5D6E-409C-BE32-E72D297353CC}">
              <c16:uniqueId val="{00000005-7692-4E79-8CA0-8B6FECC9F7AE}"/>
            </c:ext>
          </c:extLst>
        </c:ser>
        <c:ser>
          <c:idx val="16"/>
          <c:order val="16"/>
          <c:tx>
            <c:strRef>
              <c:f>'Seg300 domestic cookers'!$BG$6</c:f>
              <c:strCache>
                <c:ptCount val="1"/>
                <c:pt idx="0">
                  <c:v>D9v0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cookers'!$BG$7:$BG$14</c:f>
              <c:numCache>
                <c:formatCode>General</c:formatCode>
                <c:ptCount val="8"/>
                <c:pt idx="0">
                  <c:v>145.47069075519008</c:v>
                </c:pt>
                <c:pt idx="1">
                  <c:v>#N/A</c:v>
                </c:pt>
                <c:pt idx="2">
                  <c:v>#N/A</c:v>
                </c:pt>
                <c:pt idx="3">
                  <c:v>121.07856893964103</c:v>
                </c:pt>
                <c:pt idx="4">
                  <c:v>#N/A</c:v>
                </c:pt>
                <c:pt idx="5">
                  <c:v>83.745488683475372</c:v>
                </c:pt>
                <c:pt idx="6">
                  <c:v>#N/A</c:v>
                </c:pt>
                <c:pt idx="7">
                  <c:v>#N/A</c:v>
                </c:pt>
              </c:numCache>
            </c:numRef>
          </c:yVal>
          <c:smooth val="1"/>
          <c:extLst>
            <c:ext xmlns:c16="http://schemas.microsoft.com/office/drawing/2014/chart" uri="{C3380CC4-5D6E-409C-BE32-E72D297353CC}">
              <c16:uniqueId val="{00000006-7692-4E79-8CA0-8B6FECC9F7AE}"/>
            </c:ext>
          </c:extLst>
        </c:ser>
        <c:ser>
          <c:idx val="17"/>
          <c:order val="17"/>
          <c:tx>
            <c:strRef>
              <c:f>'Seg300 domestic cookers'!$BH$6</c:f>
              <c:strCache>
                <c:ptCount val="1"/>
                <c:pt idx="0">
                  <c:v>D10v</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cookers'!$BH$7:$BH$14</c:f>
              <c:numCache>
                <c:formatCode>General</c:formatCode>
                <c:ptCount val="8"/>
                <c:pt idx="0">
                  <c:v>280.36169491000265</c:v>
                </c:pt>
                <c:pt idx="1">
                  <c:v>#N/A</c:v>
                </c:pt>
                <c:pt idx="2">
                  <c:v>#N/A</c:v>
                </c:pt>
                <c:pt idx="3">
                  <c:v>#N/A</c:v>
                </c:pt>
                <c:pt idx="4">
                  <c:v>#N/A</c:v>
                </c:pt>
                <c:pt idx="5">
                  <c:v>476.19078584611623</c:v>
                </c:pt>
                <c:pt idx="6">
                  <c:v>#N/A</c:v>
                </c:pt>
                <c:pt idx="7">
                  <c:v>#N/A</c:v>
                </c:pt>
              </c:numCache>
            </c:numRef>
          </c:yVal>
          <c:smooth val="1"/>
          <c:extLst>
            <c:ext xmlns:c16="http://schemas.microsoft.com/office/drawing/2014/chart" uri="{C3380CC4-5D6E-409C-BE32-E72D297353CC}">
              <c16:uniqueId val="{00000007-7692-4E79-8CA0-8B6FECC9F7AE}"/>
            </c:ext>
          </c:extLst>
        </c:ser>
        <c:ser>
          <c:idx val="18"/>
          <c:order val="18"/>
          <c:tx>
            <c:strRef>
              <c:f>'Seg300 domestic cookers'!$BI$6</c:f>
              <c:strCache>
                <c:ptCount val="1"/>
                <c:pt idx="0">
                  <c:v>EB07</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cookers'!$BI$7:$BI$14</c:f>
              <c:numCache>
                <c:formatCode>General</c:formatCode>
                <c:ptCount val="8"/>
                <c:pt idx="0">
                  <c:v>37</c:v>
                </c:pt>
                <c:pt idx="1">
                  <c:v>#N/A</c:v>
                </c:pt>
                <c:pt idx="2">
                  <c:v>#N/A</c:v>
                </c:pt>
                <c:pt idx="3">
                  <c:v>19.700998413903424</c:v>
                </c:pt>
                <c:pt idx="4">
                  <c:v>#N/A</c:v>
                </c:pt>
                <c:pt idx="5">
                  <c:v>#N/A</c:v>
                </c:pt>
                <c:pt idx="6">
                  <c:v>#N/A</c:v>
                </c:pt>
                <c:pt idx="7">
                  <c:v>#N/A</c:v>
                </c:pt>
              </c:numCache>
            </c:numRef>
          </c:yVal>
          <c:smooth val="1"/>
          <c:extLst>
            <c:ext xmlns:c16="http://schemas.microsoft.com/office/drawing/2014/chart" uri="{C3380CC4-5D6E-409C-BE32-E72D297353CC}">
              <c16:uniqueId val="{0000000E-28E3-4439-A7C0-A9F40D6C94AF}"/>
            </c:ext>
          </c:extLst>
        </c:ser>
        <c:ser>
          <c:idx val="19"/>
          <c:order val="19"/>
          <c:tx>
            <c:strRef>
              <c:f>'Seg300 domestic cookers'!$BJ$6</c:f>
              <c:strCache>
                <c:ptCount val="1"/>
                <c:pt idx="0">
                  <c:v>EB08</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cookers'!$BJ$7:$BJ$14</c:f>
              <c:numCache>
                <c:formatCode>General</c:formatCode>
                <c:ptCount val="8"/>
                <c:pt idx="0">
                  <c:v>224</c:v>
                </c:pt>
                <c:pt idx="1">
                  <c:v>#N/A</c:v>
                </c:pt>
                <c:pt idx="2">
                  <c:v>#N/A</c:v>
                </c:pt>
                <c:pt idx="3">
                  <c:v>37</c:v>
                </c:pt>
                <c:pt idx="4">
                  <c:v>#N/A</c:v>
                </c:pt>
                <c:pt idx="5">
                  <c:v>5</c:v>
                </c:pt>
                <c:pt idx="6">
                  <c:v>#N/A</c:v>
                </c:pt>
                <c:pt idx="7">
                  <c:v>#N/A</c:v>
                </c:pt>
              </c:numCache>
            </c:numRef>
          </c:yVal>
          <c:smooth val="1"/>
          <c:extLst>
            <c:ext xmlns:c16="http://schemas.microsoft.com/office/drawing/2014/chart" uri="{C3380CC4-5D6E-409C-BE32-E72D297353CC}">
              <c16:uniqueId val="{0000000F-28E3-4439-A7C0-A9F40D6C94AF}"/>
            </c:ext>
          </c:extLst>
        </c:ser>
        <c:ser>
          <c:idx val="20"/>
          <c:order val="20"/>
          <c:tx>
            <c:strRef>
              <c:f>'Seg300 domestic cookers'!$BK$6</c:f>
              <c:strCache>
                <c:ptCount val="1"/>
                <c:pt idx="0">
                  <c:v>EB09</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cookers'!$BK$7:$BK$14</c:f>
              <c:numCache>
                <c:formatCode>General</c:formatCode>
                <c:ptCount val="8"/>
                <c:pt idx="0">
                  <c:v>61</c:v>
                </c:pt>
                <c:pt idx="1">
                  <c:v>#N/A</c:v>
                </c:pt>
                <c:pt idx="2">
                  <c:v>#N/A</c:v>
                </c:pt>
                <c:pt idx="3">
                  <c:v>13</c:v>
                </c:pt>
                <c:pt idx="4">
                  <c:v>#N/A</c:v>
                </c:pt>
                <c:pt idx="5">
                  <c:v>#N/A</c:v>
                </c:pt>
                <c:pt idx="6">
                  <c:v>#N/A</c:v>
                </c:pt>
                <c:pt idx="7">
                  <c:v>#N/A</c:v>
                </c:pt>
              </c:numCache>
            </c:numRef>
          </c:yVal>
          <c:smooth val="1"/>
          <c:extLst>
            <c:ext xmlns:c16="http://schemas.microsoft.com/office/drawing/2014/chart" uri="{C3380CC4-5D6E-409C-BE32-E72D297353CC}">
              <c16:uniqueId val="{00000010-28E3-4439-A7C0-A9F40D6C94AF}"/>
            </c:ext>
          </c:extLst>
        </c:ser>
        <c:ser>
          <c:idx val="21"/>
          <c:order val="21"/>
          <c:tx>
            <c:strRef>
              <c:f>'Seg300 domestic cookers'!$BL$6</c:f>
              <c:strCache>
                <c:ptCount val="1"/>
                <c:pt idx="0">
                  <c:v>EB11</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cookers'!$BL$7:$BL$14</c:f>
              <c:numCache>
                <c:formatCode>General</c:formatCode>
                <c:ptCount val="8"/>
                <c:pt idx="0">
                  <c:v>25</c:v>
                </c:pt>
                <c:pt idx="1">
                  <c:v>#N/A</c:v>
                </c:pt>
                <c:pt idx="2">
                  <c:v>#N/A</c:v>
                </c:pt>
                <c:pt idx="3">
                  <c:v>9</c:v>
                </c:pt>
                <c:pt idx="4">
                  <c:v>#N/A</c:v>
                </c:pt>
                <c:pt idx="5">
                  <c:v>3</c:v>
                </c:pt>
                <c:pt idx="6">
                  <c:v>#N/A</c:v>
                </c:pt>
                <c:pt idx="7">
                  <c:v>#N/A</c:v>
                </c:pt>
              </c:numCache>
            </c:numRef>
          </c:yVal>
          <c:smooth val="1"/>
          <c:extLst>
            <c:ext xmlns:c16="http://schemas.microsoft.com/office/drawing/2014/chart" uri="{C3380CC4-5D6E-409C-BE32-E72D297353CC}">
              <c16:uniqueId val="{00000011-28E3-4439-A7C0-A9F40D6C94AF}"/>
            </c:ext>
          </c:extLst>
        </c:ser>
        <c:ser>
          <c:idx val="22"/>
          <c:order val="22"/>
          <c:tx>
            <c:strRef>
              <c:f>'Seg300 domestic cookers'!$BM$6</c:f>
              <c:strCache>
                <c:ptCount val="1"/>
                <c:pt idx="0">
                  <c:v>BS01</c:v>
                </c:pt>
              </c:strCache>
            </c:strRef>
          </c:tx>
          <c:spPr>
            <a:ln w="19050"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cookers'!$BM$7:$BM$14</c:f>
              <c:numCache>
                <c:formatCode>General</c:formatCode>
                <c:ptCount val="8"/>
                <c:pt idx="0">
                  <c:v>423.47263076982557</c:v>
                </c:pt>
                <c:pt idx="1">
                  <c:v>338.24130326131689</c:v>
                </c:pt>
                <c:pt idx="2">
                  <c:v>#N/A</c:v>
                </c:pt>
                <c:pt idx="3">
                  <c:v>207.67417672138211</c:v>
                </c:pt>
                <c:pt idx="4">
                  <c:v>178.99443972440409</c:v>
                </c:pt>
                <c:pt idx="5">
                  <c:v>125.01563752909443</c:v>
                </c:pt>
                <c:pt idx="6">
                  <c:v>81.754416416361309</c:v>
                </c:pt>
                <c:pt idx="7">
                  <c:v>#N/A</c:v>
                </c:pt>
              </c:numCache>
            </c:numRef>
          </c:yVal>
          <c:smooth val="1"/>
          <c:extLst>
            <c:ext xmlns:c16="http://schemas.microsoft.com/office/drawing/2014/chart" uri="{C3380CC4-5D6E-409C-BE32-E72D297353CC}">
              <c16:uniqueId val="{00000012-28E3-4439-A7C0-A9F40D6C94AF}"/>
            </c:ext>
          </c:extLst>
        </c:ser>
        <c:ser>
          <c:idx val="23"/>
          <c:order val="23"/>
          <c:tx>
            <c:strRef>
              <c:f>'Seg300 domestic cookers'!$BN$6</c:f>
              <c:strCache>
                <c:ptCount val="1"/>
                <c:pt idx="0">
                  <c:v>BS02</c:v>
                </c:pt>
              </c:strCache>
            </c:strRef>
          </c:tx>
          <c:spPr>
            <a:ln w="19050"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cookers'!$BN$7:$BN$14</c:f>
              <c:numCache>
                <c:formatCode>General</c:formatCode>
                <c:ptCount val="8"/>
                <c:pt idx="0">
                  <c:v>314.45179617788563</c:v>
                </c:pt>
                <c:pt idx="1">
                  <c:v>219.86714052531124</c:v>
                </c:pt>
                <c:pt idx="2">
                  <c:v>#N/A</c:v>
                </c:pt>
                <c:pt idx="3">
                  <c:v>121.32935772611214</c:v>
                </c:pt>
                <c:pt idx="4">
                  <c:v>84.040657735792067</c:v>
                </c:pt>
                <c:pt idx="5">
                  <c:v>74.920543927818926</c:v>
                </c:pt>
                <c:pt idx="6">
                  <c:v>51.161767616880006</c:v>
                </c:pt>
                <c:pt idx="7">
                  <c:v>#N/A</c:v>
                </c:pt>
              </c:numCache>
            </c:numRef>
          </c:yVal>
          <c:smooth val="1"/>
          <c:extLst>
            <c:ext xmlns:c16="http://schemas.microsoft.com/office/drawing/2014/chart" uri="{C3380CC4-5D6E-409C-BE32-E72D297353CC}">
              <c16:uniqueId val="{00000013-28E3-4439-A7C0-A9F40D6C94AF}"/>
            </c:ext>
          </c:extLst>
        </c:ser>
        <c:ser>
          <c:idx val="24"/>
          <c:order val="24"/>
          <c:tx>
            <c:strRef>
              <c:f>'Seg300 domestic cookers'!$BO$6</c:f>
              <c:strCache>
                <c:ptCount val="1"/>
                <c:pt idx="0">
                  <c:v>EN07</c:v>
                </c:pt>
              </c:strCache>
            </c:strRef>
          </c:tx>
          <c:spPr>
            <a:ln w="19050"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cookers'!$BO$7:$BO$14</c:f>
              <c:numCache>
                <c:formatCode>General</c:formatCode>
                <c:ptCount val="8"/>
                <c:pt idx="0">
                  <c:v>545.66469033983333</c:v>
                </c:pt>
                <c:pt idx="1">
                  <c:v>#N/A</c:v>
                </c:pt>
                <c:pt idx="2">
                  <c:v>#N/A</c:v>
                </c:pt>
                <c:pt idx="3">
                  <c:v>119.71469910809098</c:v>
                </c:pt>
                <c:pt idx="4">
                  <c:v>#N/A</c:v>
                </c:pt>
                <c:pt idx="5">
                  <c:v>41.243151650590534</c:v>
                </c:pt>
                <c:pt idx="6">
                  <c:v>#N/A</c:v>
                </c:pt>
                <c:pt idx="7">
                  <c:v>#N/A</c:v>
                </c:pt>
              </c:numCache>
            </c:numRef>
          </c:yVal>
          <c:smooth val="1"/>
          <c:extLst>
            <c:ext xmlns:c16="http://schemas.microsoft.com/office/drawing/2014/chart" uri="{C3380CC4-5D6E-409C-BE32-E72D297353CC}">
              <c16:uniqueId val="{00000014-28E3-4439-A7C0-A9F40D6C94AF}"/>
            </c:ext>
          </c:extLst>
        </c:ser>
        <c:ser>
          <c:idx val="25"/>
          <c:order val="25"/>
          <c:tx>
            <c:strRef>
              <c:f>'Seg300 domestic cookers'!$BP$6</c:f>
              <c:strCache>
                <c:ptCount val="1"/>
                <c:pt idx="0">
                  <c:v>EN09</c:v>
                </c:pt>
              </c:strCache>
            </c:strRef>
          </c:tx>
          <c:spPr>
            <a:ln w="19050"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cookers'!$BP$7:$BP$14</c:f>
              <c:numCache>
                <c:formatCode>General</c:formatCode>
                <c:ptCount val="8"/>
                <c:pt idx="0">
                  <c:v>268.44862083482224</c:v>
                </c:pt>
                <c:pt idx="1">
                  <c:v>#N/A</c:v>
                </c:pt>
                <c:pt idx="2">
                  <c:v>#N/A</c:v>
                </c:pt>
                <c:pt idx="3">
                  <c:v>130.06818168009281</c:v>
                </c:pt>
                <c:pt idx="4">
                  <c:v>#N/A</c:v>
                </c:pt>
                <c:pt idx="5">
                  <c:v>39.064079937061869</c:v>
                </c:pt>
                <c:pt idx="6">
                  <c:v>#N/A</c:v>
                </c:pt>
                <c:pt idx="7">
                  <c:v>#N/A</c:v>
                </c:pt>
              </c:numCache>
            </c:numRef>
          </c:yVal>
          <c:smooth val="1"/>
          <c:extLst>
            <c:ext xmlns:c16="http://schemas.microsoft.com/office/drawing/2014/chart" uri="{C3380CC4-5D6E-409C-BE32-E72D297353CC}">
              <c16:uniqueId val="{00000015-28E3-4439-A7C0-A9F40D6C94AF}"/>
            </c:ext>
          </c:extLst>
        </c:ser>
        <c:ser>
          <c:idx val="26"/>
          <c:order val="26"/>
          <c:tx>
            <c:strRef>
              <c:f>'Seg300 domestic cookers'!$BQ$6</c:f>
              <c:strCache>
                <c:ptCount val="1"/>
                <c:pt idx="0">
                  <c:v>EB15</c:v>
                </c:pt>
              </c:strCache>
            </c:strRef>
          </c:tx>
          <c:spPr>
            <a:ln w="19050"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cookers'!$BQ$7:$BQ$14</c:f>
              <c:numCache>
                <c:formatCode>General</c:formatCode>
                <c:ptCount val="8"/>
                <c:pt idx="0">
                  <c:v>316.64949999999999</c:v>
                </c:pt>
                <c:pt idx="1">
                  <c:v>#N/A</c:v>
                </c:pt>
                <c:pt idx="2">
                  <c:v>#N/A</c:v>
                </c:pt>
                <c:pt idx="3">
                  <c:v>6.5888</c:v>
                </c:pt>
                <c:pt idx="4">
                  <c:v>#N/A</c:v>
                </c:pt>
                <c:pt idx="5">
                  <c:v>11.4816</c:v>
                </c:pt>
                <c:pt idx="6">
                  <c:v>#N/A</c:v>
                </c:pt>
                <c:pt idx="7">
                  <c:v>#N/A</c:v>
                </c:pt>
              </c:numCache>
            </c:numRef>
          </c:yVal>
          <c:smooth val="1"/>
          <c:extLst>
            <c:ext xmlns:c16="http://schemas.microsoft.com/office/drawing/2014/chart" uri="{C3380CC4-5D6E-409C-BE32-E72D297353CC}">
              <c16:uniqueId val="{00000016-28E3-4439-A7C0-A9F40D6C94AF}"/>
            </c:ext>
          </c:extLst>
        </c:ser>
        <c:ser>
          <c:idx val="27"/>
          <c:order val="27"/>
          <c:tx>
            <c:strRef>
              <c:f>'Seg300 domestic cookers'!$BR$6</c:f>
              <c:strCache>
                <c:ptCount val="1"/>
                <c:pt idx="0">
                  <c:v>EB16</c:v>
                </c:pt>
              </c:strCache>
            </c:strRef>
          </c:tx>
          <c:spPr>
            <a:ln w="19050"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cookers'!$BR$7:$BR$14</c:f>
              <c:numCache>
                <c:formatCode>General</c:formatCode>
                <c:ptCount val="8"/>
                <c:pt idx="0">
                  <c:v>47.664000000000001</c:v>
                </c:pt>
                <c:pt idx="1">
                  <c:v>#N/A</c:v>
                </c:pt>
                <c:pt idx="2">
                  <c:v>#N/A</c:v>
                </c:pt>
                <c:pt idx="3">
                  <c:v>27.170999999999999</c:v>
                </c:pt>
                <c:pt idx="4">
                  <c:v>#N/A</c:v>
                </c:pt>
                <c:pt idx="5">
                  <c:v>70.904399999999995</c:v>
                </c:pt>
                <c:pt idx="6">
                  <c:v>#N/A</c:v>
                </c:pt>
                <c:pt idx="7">
                  <c:v>#N/A</c:v>
                </c:pt>
              </c:numCache>
            </c:numRef>
          </c:yVal>
          <c:smooth val="1"/>
          <c:extLst>
            <c:ext xmlns:c16="http://schemas.microsoft.com/office/drawing/2014/chart" uri="{C3380CC4-5D6E-409C-BE32-E72D297353CC}">
              <c16:uniqueId val="{00000017-28E3-4439-A7C0-A9F40D6C94AF}"/>
            </c:ext>
          </c:extLst>
        </c:ser>
        <c:ser>
          <c:idx val="28"/>
          <c:order val="28"/>
          <c:tx>
            <c:strRef>
              <c:f>'Seg300 domestic cookers'!$BS$6</c:f>
              <c:strCache>
                <c:ptCount val="1"/>
                <c:pt idx="0">
                  <c:v>AP01</c:v>
                </c:pt>
              </c:strCache>
            </c:strRef>
          </c:tx>
          <c:spPr>
            <a:ln w="19050"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cookers'!$BS$7:$BS$14</c:f>
              <c:numCache>
                <c:formatCode>General</c:formatCode>
                <c:ptCount val="8"/>
                <c:pt idx="0">
                  <c:v>321.69128362123337</c:v>
                </c:pt>
                <c:pt idx="1">
                  <c:v>#N/A</c:v>
                </c:pt>
                <c:pt idx="2">
                  <c:v>#N/A</c:v>
                </c:pt>
                <c:pt idx="3">
                  <c:v>92.349546318152846</c:v>
                </c:pt>
                <c:pt idx="4">
                  <c:v>#N/A</c:v>
                </c:pt>
                <c:pt idx="5">
                  <c:v>32.317096845729246</c:v>
                </c:pt>
                <c:pt idx="6">
                  <c:v>#N/A</c:v>
                </c:pt>
                <c:pt idx="7">
                  <c:v>22.986179167691631</c:v>
                </c:pt>
              </c:numCache>
            </c:numRef>
          </c:yVal>
          <c:smooth val="1"/>
          <c:extLst>
            <c:ext xmlns:c16="http://schemas.microsoft.com/office/drawing/2014/chart" uri="{C3380CC4-5D6E-409C-BE32-E72D297353CC}">
              <c16:uniqueId val="{00000018-28E3-4439-A7C0-A9F40D6C94AF}"/>
            </c:ext>
          </c:extLst>
        </c:ser>
        <c:ser>
          <c:idx val="29"/>
          <c:order val="29"/>
          <c:tx>
            <c:strRef>
              <c:f>'Seg300 domestic cookers'!$BT$6</c:f>
              <c:strCache>
                <c:ptCount val="1"/>
                <c:pt idx="0">
                  <c:v>EN13</c:v>
                </c:pt>
              </c:strCache>
            </c:strRef>
          </c:tx>
          <c:spPr>
            <a:ln w="19050"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cookers'!$BT$7:$BT$14</c:f>
              <c:numCache>
                <c:formatCode>General</c:formatCode>
                <c:ptCount val="8"/>
                <c:pt idx="0">
                  <c:v>77.164425948625862</c:v>
                </c:pt>
                <c:pt idx="1">
                  <c:v>#N/A</c:v>
                </c:pt>
                <c:pt idx="2">
                  <c:v>#N/A</c:v>
                </c:pt>
                <c:pt idx="3">
                  <c:v>27.099841944664462</c:v>
                </c:pt>
                <c:pt idx="4">
                  <c:v>#N/A</c:v>
                </c:pt>
                <c:pt idx="5">
                  <c:v>12.384400543261036</c:v>
                </c:pt>
                <c:pt idx="6">
                  <c:v>#N/A</c:v>
                </c:pt>
                <c:pt idx="7">
                  <c:v>#N/A</c:v>
                </c:pt>
              </c:numCache>
            </c:numRef>
          </c:yVal>
          <c:smooth val="1"/>
          <c:extLst>
            <c:ext xmlns:c16="http://schemas.microsoft.com/office/drawing/2014/chart" uri="{C3380CC4-5D6E-409C-BE32-E72D297353CC}">
              <c16:uniqueId val="{00000019-28E3-4439-A7C0-A9F40D6C94AF}"/>
            </c:ext>
          </c:extLst>
        </c:ser>
        <c:ser>
          <c:idx val="30"/>
          <c:order val="30"/>
          <c:tx>
            <c:strRef>
              <c:f>'Seg300 domestic cookers'!$BU$6</c:f>
              <c:strCache>
                <c:ptCount val="1"/>
                <c:pt idx="0">
                  <c:v>EN14</c:v>
                </c:pt>
              </c:strCache>
            </c:strRef>
          </c:tx>
          <c:spPr>
            <a:ln w="19050"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cookers'!$BU$7:$BU$14</c:f>
              <c:numCache>
                <c:formatCode>General</c:formatCode>
                <c:ptCount val="8"/>
                <c:pt idx="0">
                  <c:v>27.382718259800487</c:v>
                </c:pt>
                <c:pt idx="1">
                  <c:v>#N/A</c:v>
                </c:pt>
                <c:pt idx="2">
                  <c:v>#N/A</c:v>
                </c:pt>
                <c:pt idx="3">
                  <c:v>11.404326052584951</c:v>
                </c:pt>
                <c:pt idx="4">
                  <c:v>#N/A</c:v>
                </c:pt>
                <c:pt idx="5">
                  <c:v>12.377136451035801</c:v>
                </c:pt>
                <c:pt idx="6">
                  <c:v>#N/A</c:v>
                </c:pt>
                <c:pt idx="7">
                  <c:v>#N/A</c:v>
                </c:pt>
              </c:numCache>
            </c:numRef>
          </c:yVal>
          <c:smooth val="1"/>
          <c:extLst>
            <c:ext xmlns:c16="http://schemas.microsoft.com/office/drawing/2014/chart" uri="{C3380CC4-5D6E-409C-BE32-E72D297353CC}">
              <c16:uniqueId val="{0000001A-28E3-4439-A7C0-A9F40D6C94AF}"/>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0"/>
                <c:order val="0"/>
                <c:tx>
                  <c:strRef>
                    <c:extLst>
                      <c:ext uri="{02D57815-91ED-43cb-92C2-25804820EDAC}">
                        <c15:formulaRef>
                          <c15:sqref>'Seg300 domestic cookers'!$AQ$6</c15:sqref>
                        </c15:formulaRef>
                      </c:ext>
                    </c:extLst>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'Seg300 domestic cookers'!$AQ$7:$AQ$14</c15:sqref>
                        </c15:formulaRef>
                      </c:ext>
                    </c:extLst>
                    <c:numCache>
                      <c:formatCode>General</c:formatCode>
                      <c:ptCount val="8"/>
                      <c:pt idx="0">
                        <c:v>184.5861431582523</c:v>
                      </c:pt>
                      <c:pt idx="1">
                        <c:v>#N/A</c:v>
                      </c:pt>
                      <c:pt idx="2">
                        <c:v>#N/A</c:v>
                      </c:pt>
                      <c:pt idx="3">
                        <c:v>#N/A</c:v>
                      </c:pt>
                      <c:pt idx="4">
                        <c:v>#N/A</c:v>
                      </c:pt>
                      <c:pt idx="5">
                        <c:v>#N/A</c:v>
                      </c:pt>
                      <c:pt idx="6">
                        <c:v>#N/A</c:v>
                      </c:pt>
                      <c:pt idx="7">
                        <c:v>20.565430613039187</c:v>
                      </c:pt>
                    </c:numCache>
                  </c:numRef>
                </c:yVal>
                <c:smooth val="1"/>
                <c:extLst>
                  <c:ext xmlns:c16="http://schemas.microsoft.com/office/drawing/2014/chart" uri="{C3380CC4-5D6E-409C-BE32-E72D297353CC}">
                    <c16:uniqueId val="{0000000A-7692-4E79-8CA0-8B6FECC9F7AE}"/>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'Seg300 domestic cookers'!$AR$6</c15:sqref>
                        </c15:formulaRef>
                      </c:ext>
                    </c:extLst>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cookers'!$AR$7:$AR$14</c15:sqref>
                        </c15:formulaRef>
                      </c:ext>
                    </c:extLst>
                    <c:numCache>
                      <c:formatCode>General</c:formatCode>
                      <c:ptCount val="8"/>
                      <c:pt idx="0">
                        <c:v>49.249883405858206</c:v>
                      </c:pt>
                      <c:pt idx="1">
                        <c:v>#N/A</c:v>
                      </c:pt>
                      <c:pt idx="2">
                        <c:v>#N/A</c:v>
                      </c:pt>
                      <c:pt idx="3">
                        <c:v>#N/A</c:v>
                      </c:pt>
                      <c:pt idx="4">
                        <c:v>#N/A</c:v>
                      </c:pt>
                      <c:pt idx="5">
                        <c:v>#N/A</c:v>
                      </c:pt>
                      <c:pt idx="6">
                        <c:v>#N/A</c:v>
                      </c:pt>
                      <c:pt idx="7">
                        <c:v>26.923637131268283</c:v>
                      </c:pt>
                    </c:numCache>
                  </c:numRef>
                </c:yVal>
                <c:smooth val="1"/>
                <c:extLst xmlns:c15="http://schemas.microsoft.com/office/drawing/2012/chart">
                  <c:ext xmlns:c16="http://schemas.microsoft.com/office/drawing/2014/chart" uri="{C3380CC4-5D6E-409C-BE32-E72D297353CC}">
                    <c16:uniqueId val="{0000000B-7692-4E79-8CA0-8B6FECC9F7AE}"/>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'Seg300 domestic cookers'!$AS$6</c15:sqref>
                        </c15:formulaRef>
                      </c:ext>
                    </c:extLst>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cookers'!$AS$7:$AS$14</c15:sqref>
                        </c15:formulaRef>
                      </c:ext>
                    </c:extLst>
                    <c:numCache>
                      <c:formatCode>General</c:formatCode>
                      <c:ptCount val="8"/>
                      <c:pt idx="0">
                        <c:v>908.7275490579533</c:v>
                      </c:pt>
                      <c:pt idx="1">
                        <c:v>#N/A</c:v>
                      </c:pt>
                      <c:pt idx="2">
                        <c:v>#N/A</c:v>
                      </c:pt>
                      <c:pt idx="3">
                        <c:v>593.58055010621013</c:v>
                      </c:pt>
                      <c:pt idx="4">
                        <c:v>#N/A</c:v>
                      </c:pt>
                      <c:pt idx="5">
                        <c:v>443.62691946038643</c:v>
                      </c:pt>
                      <c:pt idx="6">
                        <c:v>#N/A</c:v>
                      </c:pt>
                      <c:pt idx="7">
                        <c:v>#N/A</c:v>
                      </c:pt>
                    </c:numCache>
                  </c:numRef>
                </c:yVal>
                <c:smooth val="1"/>
                <c:extLst xmlns:c15="http://schemas.microsoft.com/office/drawing/2012/chart">
                  <c:ext xmlns:c16="http://schemas.microsoft.com/office/drawing/2014/chart" uri="{C3380CC4-5D6E-409C-BE32-E72D297353CC}">
                    <c16:uniqueId val="{0000000C-7692-4E79-8CA0-8B6FECC9F7AE}"/>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'Seg300 domestic cookers'!$AT$6</c15:sqref>
                        </c15:formulaRef>
                      </c:ext>
                    </c:extLst>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cookers'!$AT$7:$AT$14</c15:sqref>
                        </c15:formulaRef>
                      </c:ext>
                    </c:extLst>
                    <c:numCache>
                      <c:formatCode>General</c:formatCode>
                      <c:ptCount val="8"/>
                      <c:pt idx="0">
                        <c:v>470.79605371679696</c:v>
                      </c:pt>
                      <c:pt idx="1">
                        <c:v>#N/A</c:v>
                      </c:pt>
                      <c:pt idx="2">
                        <c:v>#N/A</c:v>
                      </c:pt>
                      <c:pt idx="3">
                        <c:v>311.2098025674776</c:v>
                      </c:pt>
                      <c:pt idx="4">
                        <c:v>#N/A</c:v>
                      </c:pt>
                      <c:pt idx="5">
                        <c:v>266.3936158524379</c:v>
                      </c:pt>
                      <c:pt idx="6">
                        <c:v>#N/A</c:v>
                      </c:pt>
                      <c:pt idx="7">
                        <c:v>#N/A</c:v>
                      </c:pt>
                    </c:numCache>
                  </c:numRef>
                </c:yVal>
                <c:smooth val="1"/>
                <c:extLst xmlns:c15="http://schemas.microsoft.com/office/drawing/2012/chart">
                  <c:ext xmlns:c16="http://schemas.microsoft.com/office/drawing/2014/chart" uri="{C3380CC4-5D6E-409C-BE32-E72D297353CC}">
                    <c16:uniqueId val="{0000000D-7692-4E79-8CA0-8B6FECC9F7AE}"/>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'Seg300 domestic cookers'!$AU$6</c15:sqref>
                        </c15:formulaRef>
                      </c:ext>
                    </c:extLst>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cookers'!$AU$7:$AU$14</c15:sqref>
                        </c15:formulaRef>
                      </c:ext>
                    </c:extLst>
                    <c:numCache>
                      <c:formatCode>General</c:formatCode>
                      <c:ptCount val="8"/>
                      <c:pt idx="0">
                        <c:v>29</c:v>
                      </c:pt>
                      <c:pt idx="1">
                        <c:v>#N/A</c:v>
                      </c:pt>
                      <c:pt idx="2">
                        <c:v>#N/A</c:v>
                      </c:pt>
                      <c:pt idx="3">
                        <c:v>3</c:v>
                      </c:pt>
                      <c:pt idx="4">
                        <c:v>#N/A</c:v>
                      </c:pt>
                      <c:pt idx="5">
                        <c:v>1</c:v>
                      </c:pt>
                      <c:pt idx="6">
                        <c:v>#N/A</c:v>
                      </c:pt>
                      <c:pt idx="7">
                        <c:v>#N/A</c:v>
                      </c:pt>
                    </c:numCache>
                  </c:numRef>
                </c:yVal>
                <c:smooth val="1"/>
                <c:extLst xmlns:c15="http://schemas.microsoft.com/office/drawing/2012/chart">
                  <c:ext xmlns:c16="http://schemas.microsoft.com/office/drawing/2014/chart" uri="{C3380CC4-5D6E-409C-BE32-E72D297353CC}">
                    <c16:uniqueId val="{0000000E-7692-4E79-8CA0-8B6FECC9F7AE}"/>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'Seg300 domestic cookers'!$AV$6</c15:sqref>
                        </c15:formulaRef>
                      </c:ext>
                    </c:extLst>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cookers'!$AV$7:$AV$14</c15:sqref>
                        </c15:formulaRef>
                      </c:ext>
                    </c:extLst>
                    <c:numCache>
                      <c:formatCode>General</c:formatCode>
                      <c:ptCount val="8"/>
                      <c:pt idx="0">
                        <c:v>89.386144442496786</c:v>
                      </c:pt>
                      <c:pt idx="1">
                        <c:v>#N/A</c:v>
                      </c:pt>
                      <c:pt idx="2">
                        <c:v>#N/A</c:v>
                      </c:pt>
                      <c:pt idx="3">
                        <c:v>40.883954639585482</c:v>
                      </c:pt>
                      <c:pt idx="4">
                        <c:v>#N/A</c:v>
                      </c:pt>
                      <c:pt idx="5">
                        <c:v>21.45888911588008</c:v>
                      </c:pt>
                      <c:pt idx="6">
                        <c:v>#N/A</c:v>
                      </c:pt>
                      <c:pt idx="7">
                        <c:v>#N/A</c:v>
                      </c:pt>
                    </c:numCache>
                  </c:numRef>
                </c:yVal>
                <c:smooth val="1"/>
                <c:extLst xmlns:c15="http://schemas.microsoft.com/office/drawing/2012/chart">
                  <c:ext xmlns:c16="http://schemas.microsoft.com/office/drawing/2014/chart" uri="{C3380CC4-5D6E-409C-BE32-E72D297353CC}">
                    <c16:uniqueId val="{0000000F-7692-4E79-8CA0-8B6FECC9F7AE}"/>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'Seg300 domestic cookers'!$AW$6</c15:sqref>
                        </c15:formulaRef>
                      </c:ext>
                    </c:extLst>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cookers'!$AW$7:$AW$14</c15:sqref>
                        </c15:formulaRef>
                      </c:ext>
                    </c:extLst>
                    <c:numCache>
                      <c:formatCode>General</c:formatCode>
                      <c:ptCount val="8"/>
                      <c:pt idx="0">
                        <c:v>393.06585530654854</c:v>
                      </c:pt>
                      <c:pt idx="1">
                        <c:v>#N/A</c:v>
                      </c:pt>
                      <c:pt idx="2">
                        <c:v>#N/A</c:v>
                      </c:pt>
                      <c:pt idx="3">
                        <c:v>165.49177907932815</c:v>
                      </c:pt>
                      <c:pt idx="4">
                        <c:v>#N/A</c:v>
                      </c:pt>
                      <c:pt idx="5">
                        <c:v>64.798563712036952</c:v>
                      </c:pt>
                      <c:pt idx="6">
                        <c:v>#N/A</c:v>
                      </c:pt>
                      <c:pt idx="7">
                        <c:v>#N/A</c:v>
                      </c:pt>
                    </c:numCache>
                  </c:numRef>
                </c:yVal>
                <c:smooth val="1"/>
                <c:extLst xmlns:c15="http://schemas.microsoft.com/office/drawing/2012/chart">
                  <c:ext xmlns:c16="http://schemas.microsoft.com/office/drawing/2014/chart" uri="{C3380CC4-5D6E-409C-BE32-E72D297353CC}">
                    <c16:uniqueId val="{00000010-7692-4E79-8CA0-8B6FECC9F7AE}"/>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'Seg300 domestic cookers'!$AX$6</c15:sqref>
                        </c15:formulaRef>
                      </c:ext>
                    </c:extLst>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cookers'!$AX$7:$AX$14</c15:sqref>
                        </c15:formulaRef>
                      </c:ext>
                    </c:extLst>
                    <c:numCache>
                      <c:formatCode>General</c:formatCode>
                      <c:ptCount val="8"/>
                      <c:pt idx="0">
                        <c:v>126.25736101554753</c:v>
                      </c:pt>
                      <c:pt idx="1">
                        <c:v>#N/A</c:v>
                      </c:pt>
                      <c:pt idx="2">
                        <c:v>#N/A</c:v>
                      </c:pt>
                      <c:pt idx="3">
                        <c:v>69.534175472514775</c:v>
                      </c:pt>
                      <c:pt idx="4">
                        <c:v>#N/A</c:v>
                      </c:pt>
                      <c:pt idx="5">
                        <c:v>38.153791214248542</c:v>
                      </c:pt>
                      <c:pt idx="6">
                        <c:v>#N/A</c:v>
                      </c:pt>
                      <c:pt idx="7">
                        <c:v>#N/A</c:v>
                      </c:pt>
                    </c:numCache>
                  </c:numRef>
                </c:yVal>
                <c:smooth val="1"/>
                <c:extLst xmlns:c15="http://schemas.microsoft.com/office/drawing/2012/chart">
                  <c:ext xmlns:c16="http://schemas.microsoft.com/office/drawing/2014/chart" uri="{C3380CC4-5D6E-409C-BE32-E72D297353CC}">
                    <c16:uniqueId val="{00000011-7692-4E79-8CA0-8B6FECC9F7AE}"/>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'Seg300 domestic cookers'!$AY$6</c15:sqref>
                        </c15:formulaRef>
                      </c:ext>
                    </c:extLst>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cookers'!$AY$7:$AY$14</c15:sqref>
                        </c15:formulaRef>
                      </c:ext>
                    </c:extLst>
                    <c:numCache>
                      <c:formatCode>General</c:formatCode>
                      <c:ptCount val="8"/>
                      <c:pt idx="0">
                        <c:v>199.65949380743297</c:v>
                      </c:pt>
                      <c:pt idx="1">
                        <c:v>#N/A</c:v>
                      </c:pt>
                      <c:pt idx="2">
                        <c:v>#N/A</c:v>
                      </c:pt>
                      <c:pt idx="3">
                        <c:v>194.72902556267553</c:v>
                      </c:pt>
                      <c:pt idx="4">
                        <c:v>#N/A</c:v>
                      </c:pt>
                      <c:pt idx="5">
                        <c:v>196.87860571737593</c:v>
                      </c:pt>
                      <c:pt idx="6">
                        <c:v>#N/A</c:v>
                      </c:pt>
                      <c:pt idx="7">
                        <c:v>#N/A</c:v>
                      </c:pt>
                    </c:numCache>
                  </c:numRef>
                </c:yVal>
                <c:smooth val="1"/>
                <c:extLst xmlns:c15="http://schemas.microsoft.com/office/drawing/2012/chart">
                  <c:ext xmlns:c16="http://schemas.microsoft.com/office/drawing/2014/chart" uri="{C3380CC4-5D6E-409C-BE32-E72D297353CC}">
                    <c16:uniqueId val="{00000012-7692-4E79-8CA0-8B6FECC9F7AE}"/>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'Seg300 domestic cookers'!$AZ$6</c15:sqref>
                        </c15:formulaRef>
                      </c:ext>
                    </c:extLst>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cookers'!$AP$7:$AP$14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cookers'!$AZ$7:$AZ$14</c15:sqref>
                        </c15:formulaRef>
                      </c:ext>
                    </c:extLst>
                    <c:numCache>
                      <c:formatCode>General</c:formatCode>
                      <c:ptCount val="8"/>
                      <c:pt idx="0">
                        <c:v>29.915444018432584</c:v>
                      </c:pt>
                      <c:pt idx="1">
                        <c:v>#N/A</c:v>
                      </c:pt>
                      <c:pt idx="2">
                        <c:v>#N/A</c:v>
                      </c:pt>
                      <c:pt idx="3">
                        <c:v>29.70008016822122</c:v>
                      </c:pt>
                      <c:pt idx="4">
                        <c:v>#N/A</c:v>
                      </c:pt>
                      <c:pt idx="5">
                        <c:v>35.334102488352045</c:v>
                      </c:pt>
                      <c:pt idx="6">
                        <c:v>#N/A</c:v>
                      </c:pt>
                      <c:pt idx="7">
                        <c:v>#N/A</c:v>
                      </c:pt>
                    </c:numCache>
                  </c:numRef>
                </c:yVal>
                <c:smooth val="1"/>
                <c:extLst xmlns:c15="http://schemas.microsoft.com/office/drawing/2012/chart">
                  <c:ext xmlns:c16="http://schemas.microsoft.com/office/drawing/2014/chart" uri="{C3380CC4-5D6E-409C-BE32-E72D297353CC}">
                    <c16:uniqueId val="{00000013-7692-4E79-8CA0-8B6FECC9F7AE}"/>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7.7960231356309251E-2"/>
          <c:h val="0.82024208382226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cookers'!$AR$17</c:f>
          <c:strCache>
            <c:ptCount val="1"/>
            <c:pt idx="0">
              <c:v>THyGA Segment Seg300 domestic cookers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cookers'!$AQ$6</c:f>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cookers'!$AQ$19:$AQ$26</c:f>
              <c:numCache>
                <c:formatCode>General</c:formatCode>
                <c:ptCount val="8"/>
                <c:pt idx="0">
                  <c:v>226.9342775780965</c:v>
                </c:pt>
                <c:pt idx="1">
                  <c:v>#N/A</c:v>
                </c:pt>
                <c:pt idx="2">
                  <c:v>#N/A</c:v>
                </c:pt>
                <c:pt idx="3">
                  <c:v>#N/A</c:v>
                </c:pt>
                <c:pt idx="4">
                  <c:v>#N/A</c:v>
                </c:pt>
                <c:pt idx="5">
                  <c:v>#N/A</c:v>
                </c:pt>
                <c:pt idx="6">
                  <c:v>#N/A</c:v>
                </c:pt>
                <c:pt idx="7">
                  <c:v>188.40866201044287</c:v>
                </c:pt>
              </c:numCache>
            </c:numRef>
          </c:yVal>
          <c:smooth val="1"/>
          <c:extLst>
            <c:ext xmlns:c16="http://schemas.microsoft.com/office/drawing/2014/chart" uri="{C3380CC4-5D6E-409C-BE32-E72D297353CC}">
              <c16:uniqueId val="{00000000-4FF0-467B-AFB5-8C55FA8F1D6E}"/>
            </c:ext>
          </c:extLst>
        </c:ser>
        <c:ser>
          <c:idx val="1"/>
          <c:order val="1"/>
          <c:tx>
            <c:strRef>
              <c:f>'Seg300 domestic cookers'!$AR$6</c:f>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cookers'!$AR$19:$AR$26</c:f>
              <c:numCache>
                <c:formatCode>General</c:formatCode>
                <c:ptCount val="8"/>
                <c:pt idx="0">
                  <c:v>105.40902148661259</c:v>
                </c:pt>
                <c:pt idx="1">
                  <c:v>#N/A</c:v>
                </c:pt>
                <c:pt idx="2">
                  <c:v>#N/A</c:v>
                </c:pt>
                <c:pt idx="3">
                  <c:v>#N/A</c:v>
                </c:pt>
                <c:pt idx="4">
                  <c:v>#N/A</c:v>
                </c:pt>
                <c:pt idx="5">
                  <c:v>#N/A</c:v>
                </c:pt>
                <c:pt idx="6">
                  <c:v>#N/A</c:v>
                </c:pt>
                <c:pt idx="7">
                  <c:v>112.63673579537961</c:v>
                </c:pt>
              </c:numCache>
            </c:numRef>
          </c:yVal>
          <c:smooth val="1"/>
          <c:extLst>
            <c:ext xmlns:c16="http://schemas.microsoft.com/office/drawing/2014/chart" uri="{C3380CC4-5D6E-409C-BE32-E72D297353CC}">
              <c16:uniqueId val="{00000001-4FF0-467B-AFB5-8C55FA8F1D6E}"/>
            </c:ext>
          </c:extLst>
        </c:ser>
        <c:ser>
          <c:idx val="2"/>
          <c:order val="2"/>
          <c:tx>
            <c:strRef>
              <c:f>'Seg300 domestic cookers'!$AS$6</c:f>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cookers'!$AS$19:$AS$26</c:f>
              <c:numCache>
                <c:formatCode>General</c:formatCode>
                <c:ptCount val="8"/>
                <c:pt idx="0">
                  <c:v>246.44446433820437</c:v>
                </c:pt>
                <c:pt idx="1">
                  <c:v>#N/A</c:v>
                </c:pt>
                <c:pt idx="2">
                  <c:v>#N/A</c:v>
                </c:pt>
                <c:pt idx="3">
                  <c:v>194.12697236177939</c:v>
                </c:pt>
                <c:pt idx="4">
                  <c:v>#N/A</c:v>
                </c:pt>
                <c:pt idx="5">
                  <c:v>202.96656445900032</c:v>
                </c:pt>
                <c:pt idx="6">
                  <c:v>#N/A</c:v>
                </c:pt>
                <c:pt idx="7">
                  <c:v>#N/A</c:v>
                </c:pt>
              </c:numCache>
            </c:numRef>
          </c:yVal>
          <c:smooth val="1"/>
          <c:extLst>
            <c:ext xmlns:c16="http://schemas.microsoft.com/office/drawing/2014/chart" uri="{C3380CC4-5D6E-409C-BE32-E72D297353CC}">
              <c16:uniqueId val="{00000002-4FF0-467B-AFB5-8C55FA8F1D6E}"/>
            </c:ext>
          </c:extLst>
        </c:ser>
        <c:ser>
          <c:idx val="3"/>
          <c:order val="3"/>
          <c:tx>
            <c:strRef>
              <c:f>'Seg300 domestic cookers'!$AT$6</c:f>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cookers'!$AT$19:$AT$26</c:f>
              <c:numCache>
                <c:formatCode>General</c:formatCode>
                <c:ptCount val="8"/>
                <c:pt idx="0">
                  <c:v>372.4049683332866</c:v>
                </c:pt>
                <c:pt idx="1">
                  <c:v>#N/A</c:v>
                </c:pt>
                <c:pt idx="2">
                  <c:v>#N/A</c:v>
                </c:pt>
                <c:pt idx="3">
                  <c:v>561.5815986180047</c:v>
                </c:pt>
                <c:pt idx="4">
                  <c:v>#N/A</c:v>
                </c:pt>
                <c:pt idx="5">
                  <c:v>642.72745412016775</c:v>
                </c:pt>
                <c:pt idx="6">
                  <c:v>#N/A</c:v>
                </c:pt>
                <c:pt idx="7">
                  <c:v>#N/A</c:v>
                </c:pt>
              </c:numCache>
            </c:numRef>
          </c:yVal>
          <c:smooth val="1"/>
          <c:extLst>
            <c:ext xmlns:c16="http://schemas.microsoft.com/office/drawing/2014/chart" uri="{C3380CC4-5D6E-409C-BE32-E72D297353CC}">
              <c16:uniqueId val="{00000003-4FF0-467B-AFB5-8C55FA8F1D6E}"/>
            </c:ext>
          </c:extLst>
        </c:ser>
        <c:ser>
          <c:idx val="4"/>
          <c:order val="4"/>
          <c:tx>
            <c:strRef>
              <c:f>'Seg300 domestic cookers'!$AU$6</c:f>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cookers'!$AU$19:$AU$26</c:f>
              <c:numCache>
                <c:formatCode>General</c:formatCode>
                <c:ptCount val="8"/>
                <c:pt idx="0">
                  <c:v>95</c:v>
                </c:pt>
                <c:pt idx="1">
                  <c:v>#N/A</c:v>
                </c:pt>
                <c:pt idx="2">
                  <c:v>#N/A</c:v>
                </c:pt>
                <c:pt idx="3">
                  <c:v>214</c:v>
                </c:pt>
                <c:pt idx="4">
                  <c:v>#N/A</c:v>
                </c:pt>
                <c:pt idx="5">
                  <c:v>250</c:v>
                </c:pt>
                <c:pt idx="6">
                  <c:v>#N/A</c:v>
                </c:pt>
                <c:pt idx="7">
                  <c:v>#N/A</c:v>
                </c:pt>
              </c:numCache>
            </c:numRef>
          </c:yVal>
          <c:smooth val="1"/>
          <c:extLst>
            <c:ext xmlns:c16="http://schemas.microsoft.com/office/drawing/2014/chart" uri="{C3380CC4-5D6E-409C-BE32-E72D297353CC}">
              <c16:uniqueId val="{00000004-4FF0-467B-AFB5-8C55FA8F1D6E}"/>
            </c:ext>
          </c:extLst>
        </c:ser>
        <c:ser>
          <c:idx val="5"/>
          <c:order val="5"/>
          <c:tx>
            <c:strRef>
              <c:f>'Seg300 domestic cookers'!$AV$6</c:f>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cookers'!$AV$19:$AV$26</c:f>
              <c:numCache>
                <c:formatCode>General</c:formatCode>
                <c:ptCount val="8"/>
                <c:pt idx="0">
                  <c:v>61.650719189472298</c:v>
                </c:pt>
                <c:pt idx="1">
                  <c:v>#N/A</c:v>
                </c:pt>
                <c:pt idx="2">
                  <c:v>#N/A</c:v>
                </c:pt>
                <c:pt idx="3">
                  <c:v>223.57248796350402</c:v>
                </c:pt>
                <c:pt idx="4">
                  <c:v>#N/A</c:v>
                </c:pt>
                <c:pt idx="5">
                  <c:v>514.98522507821747</c:v>
                </c:pt>
                <c:pt idx="6">
                  <c:v>#N/A</c:v>
                </c:pt>
                <c:pt idx="7">
                  <c:v>#N/A</c:v>
                </c:pt>
              </c:numCache>
            </c:numRef>
          </c:yVal>
          <c:smooth val="1"/>
          <c:extLst>
            <c:ext xmlns:c16="http://schemas.microsoft.com/office/drawing/2014/chart" uri="{C3380CC4-5D6E-409C-BE32-E72D297353CC}">
              <c16:uniqueId val="{00000005-4FF0-467B-AFB5-8C55FA8F1D6E}"/>
            </c:ext>
          </c:extLst>
        </c:ser>
        <c:ser>
          <c:idx val="6"/>
          <c:order val="6"/>
          <c:tx>
            <c:strRef>
              <c:f>'Seg300 domestic cookers'!$AW$6</c:f>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cookers'!$AW$19:$AW$26</c:f>
              <c:numCache>
                <c:formatCode>General</c:formatCode>
                <c:ptCount val="8"/>
                <c:pt idx="0">
                  <c:v>216.95058699935029</c:v>
                </c:pt>
                <c:pt idx="1">
                  <c:v>#N/A</c:v>
                </c:pt>
                <c:pt idx="2">
                  <c:v>#N/A</c:v>
                </c:pt>
                <c:pt idx="3">
                  <c:v>173.86501508280054</c:v>
                </c:pt>
                <c:pt idx="4">
                  <c:v>#N/A</c:v>
                </c:pt>
                <c:pt idx="5">
                  <c:v>182.42362010095633</c:v>
                </c:pt>
                <c:pt idx="6">
                  <c:v>#N/A</c:v>
                </c:pt>
                <c:pt idx="7">
                  <c:v>#N/A</c:v>
                </c:pt>
              </c:numCache>
            </c:numRef>
          </c:yVal>
          <c:smooth val="1"/>
          <c:extLst>
            <c:ext xmlns:c16="http://schemas.microsoft.com/office/drawing/2014/chart" uri="{C3380CC4-5D6E-409C-BE32-E72D297353CC}">
              <c16:uniqueId val="{00000006-4FF0-467B-AFB5-8C55FA8F1D6E}"/>
            </c:ext>
          </c:extLst>
        </c:ser>
        <c:ser>
          <c:idx val="7"/>
          <c:order val="7"/>
          <c:tx>
            <c:strRef>
              <c:f>'Seg300 domestic cookers'!$AX$6</c:f>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cookers'!$AX$19:$AX$26</c:f>
              <c:numCache>
                <c:formatCode>General</c:formatCode>
                <c:ptCount val="8"/>
                <c:pt idx="0">
                  <c:v>134.57471821280961</c:v>
                </c:pt>
                <c:pt idx="1">
                  <c:v>#N/A</c:v>
                </c:pt>
                <c:pt idx="2">
                  <c:v>#N/A</c:v>
                </c:pt>
                <c:pt idx="3">
                  <c:v>252.94844876543968</c:v>
                </c:pt>
                <c:pt idx="4">
                  <c:v>#N/A</c:v>
                </c:pt>
                <c:pt idx="5">
                  <c:v>288.42545174838148</c:v>
                </c:pt>
                <c:pt idx="6">
                  <c:v>#N/A</c:v>
                </c:pt>
                <c:pt idx="7">
                  <c:v>#N/A</c:v>
                </c:pt>
              </c:numCache>
            </c:numRef>
          </c:yVal>
          <c:smooth val="1"/>
          <c:extLst>
            <c:ext xmlns:c16="http://schemas.microsoft.com/office/drawing/2014/chart" uri="{C3380CC4-5D6E-409C-BE32-E72D297353CC}">
              <c16:uniqueId val="{00000007-4FF0-467B-AFB5-8C55FA8F1D6E}"/>
            </c:ext>
          </c:extLst>
        </c:ser>
        <c:ser>
          <c:idx val="8"/>
          <c:order val="8"/>
          <c:tx>
            <c:strRef>
              <c:f>'Seg300 domestic cookers'!$AY$6</c:f>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cookers'!$AY$19:$AY$26</c:f>
              <c:numCache>
                <c:formatCode>General</c:formatCode>
                <c:ptCount val="8"/>
                <c:pt idx="0">
                  <c:v>291.28165010466194</c:v>
                </c:pt>
                <c:pt idx="1">
                  <c:v>#N/A</c:v>
                </c:pt>
                <c:pt idx="2">
                  <c:v>#N/A</c:v>
                </c:pt>
                <c:pt idx="3">
                  <c:v>472.16845214329931</c:v>
                </c:pt>
                <c:pt idx="4">
                  <c:v>#N/A</c:v>
                </c:pt>
                <c:pt idx="5">
                  <c:v>616.3963875137398</c:v>
                </c:pt>
                <c:pt idx="6">
                  <c:v>#N/A</c:v>
                </c:pt>
                <c:pt idx="7">
                  <c:v>#N/A</c:v>
                </c:pt>
              </c:numCache>
            </c:numRef>
          </c:yVal>
          <c:smooth val="1"/>
          <c:extLst>
            <c:ext xmlns:c16="http://schemas.microsoft.com/office/drawing/2014/chart" uri="{C3380CC4-5D6E-409C-BE32-E72D297353CC}">
              <c16:uniqueId val="{00000008-4FF0-467B-AFB5-8C55FA8F1D6E}"/>
            </c:ext>
          </c:extLst>
        </c:ser>
        <c:ser>
          <c:idx val="9"/>
          <c:order val="9"/>
          <c:tx>
            <c:strRef>
              <c:f>'Seg300 domestic cookers'!$AZ$6</c:f>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cookers'!$AZ$19:$AZ$26</c:f>
              <c:numCache>
                <c:formatCode>General</c:formatCode>
                <c:ptCount val="8"/>
                <c:pt idx="0">
                  <c:v>82.916849413316044</c:v>
                </c:pt>
                <c:pt idx="1">
                  <c:v>#N/A</c:v>
                </c:pt>
                <c:pt idx="2">
                  <c:v>#N/A</c:v>
                </c:pt>
                <c:pt idx="3">
                  <c:v>86.329185981622643</c:v>
                </c:pt>
                <c:pt idx="4">
                  <c:v>#N/A</c:v>
                </c:pt>
                <c:pt idx="5">
                  <c:v>79.462159395637997</c:v>
                </c:pt>
                <c:pt idx="6">
                  <c:v>#N/A</c:v>
                </c:pt>
                <c:pt idx="7">
                  <c:v>#N/A</c:v>
                </c:pt>
              </c:numCache>
            </c:numRef>
          </c:yVal>
          <c:smooth val="1"/>
          <c:extLst>
            <c:ext xmlns:c16="http://schemas.microsoft.com/office/drawing/2014/chart" uri="{C3380CC4-5D6E-409C-BE32-E72D297353CC}">
              <c16:uniqueId val="{00000009-4FF0-467B-AFB5-8C55FA8F1D6E}"/>
            </c:ext>
          </c:extLst>
        </c:ser>
        <c:ser>
          <c:idx val="10"/>
          <c:order val="10"/>
          <c:tx>
            <c:strRef>
              <c:f>'Seg300 domestic cookers'!$BA$6</c:f>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cookers'!$BA$19:$BA$26</c:f>
              <c:numCache>
                <c:formatCode>General</c:formatCode>
                <c:ptCount val="8"/>
                <c:pt idx="0">
                  <c:v>37.469723376336837</c:v>
                </c:pt>
                <c:pt idx="1">
                  <c:v>#N/A</c:v>
                </c:pt>
                <c:pt idx="2">
                  <c:v>#N/A</c:v>
                </c:pt>
                <c:pt idx="3">
                  <c:v>45.698943108293335</c:v>
                </c:pt>
                <c:pt idx="4">
                  <c:v>#N/A</c:v>
                </c:pt>
                <c:pt idx="5">
                  <c:v>58.901395786524908</c:v>
                </c:pt>
                <c:pt idx="6">
                  <c:v>#N/A</c:v>
                </c:pt>
                <c:pt idx="7">
                  <c:v>#N/A</c:v>
                </c:pt>
              </c:numCache>
            </c:numRef>
          </c:yVal>
          <c:smooth val="1"/>
          <c:extLst>
            <c:ext xmlns:c16="http://schemas.microsoft.com/office/drawing/2014/chart" uri="{C3380CC4-5D6E-409C-BE32-E72D297353CC}">
              <c16:uniqueId val="{0000000A-4FF0-467B-AFB5-8C55FA8F1D6E}"/>
            </c:ext>
          </c:extLst>
        </c:ser>
        <c:ser>
          <c:idx val="11"/>
          <c:order val="11"/>
          <c:tx>
            <c:strRef>
              <c:f>'Seg300 domestic cookers'!$BB$6</c:f>
              <c:strCache>
                <c:ptCount val="1"/>
                <c:pt idx="0">
                  <c:v>EN08</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cookers'!$BB$19:$BB$26</c:f>
              <c:numCache>
                <c:formatCode>General</c:formatCode>
                <c:ptCount val="8"/>
                <c:pt idx="0">
                  <c:v>665.0088720237261</c:v>
                </c:pt>
                <c:pt idx="1">
                  <c:v>#N/A</c:v>
                </c:pt>
                <c:pt idx="2">
                  <c:v>#N/A</c:v>
                </c:pt>
                <c:pt idx="3">
                  <c:v>510.43943960010517</c:v>
                </c:pt>
                <c:pt idx="4">
                  <c:v>#N/A</c:v>
                </c:pt>
                <c:pt idx="5">
                  <c:v>788.97335394816332</c:v>
                </c:pt>
                <c:pt idx="6">
                  <c:v>#N/A</c:v>
                </c:pt>
                <c:pt idx="7">
                  <c:v>#N/A</c:v>
                </c:pt>
              </c:numCache>
            </c:numRef>
          </c:yVal>
          <c:smooth val="1"/>
          <c:extLst>
            <c:ext xmlns:c16="http://schemas.microsoft.com/office/drawing/2014/chart" uri="{C3380CC4-5D6E-409C-BE32-E72D297353CC}">
              <c16:uniqueId val="{0000000B-4FF0-467B-AFB5-8C55FA8F1D6E}"/>
            </c:ext>
          </c:extLst>
        </c:ser>
        <c:ser>
          <c:idx val="12"/>
          <c:order val="12"/>
          <c:tx>
            <c:strRef>
              <c:f>'Seg300 domestic cookers'!$BC$6</c:f>
              <c:strCache>
                <c:ptCount val="1"/>
                <c:pt idx="0">
                  <c:v>EN11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cookers'!$BC$19:$BC$26</c:f>
              <c:numCache>
                <c:formatCode>General</c:formatCode>
                <c:ptCount val="8"/>
                <c:pt idx="0">
                  <c:v>239.17788392455657</c:v>
                </c:pt>
                <c:pt idx="1">
                  <c:v>#N/A</c:v>
                </c:pt>
                <c:pt idx="2">
                  <c:v>#N/A</c:v>
                </c:pt>
                <c:pt idx="3">
                  <c:v>70.331899781938205</c:v>
                </c:pt>
                <c:pt idx="4">
                  <c:v>#N/A</c:v>
                </c:pt>
                <c:pt idx="5">
                  <c:v>51.808557828218731</c:v>
                </c:pt>
                <c:pt idx="6">
                  <c:v>#N/A</c:v>
                </c:pt>
                <c:pt idx="7">
                  <c:v>#N/A</c:v>
                </c:pt>
              </c:numCache>
            </c:numRef>
          </c:yVal>
          <c:smooth val="1"/>
          <c:extLst>
            <c:ext xmlns:c16="http://schemas.microsoft.com/office/drawing/2014/chart" uri="{C3380CC4-5D6E-409C-BE32-E72D297353CC}">
              <c16:uniqueId val="{0000000C-4FF0-467B-AFB5-8C55FA8F1D6E}"/>
            </c:ext>
          </c:extLst>
        </c:ser>
        <c:ser>
          <c:idx val="13"/>
          <c:order val="13"/>
          <c:tx>
            <c:strRef>
              <c:f>'Seg300 domestic cookers'!$BD$6</c:f>
              <c:strCache>
                <c:ptCount val="1"/>
                <c:pt idx="0">
                  <c:v>EN12</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cookers'!$BD$19:$BD$26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D-4FF0-467B-AFB5-8C55FA8F1D6E}"/>
            </c:ext>
          </c:extLst>
        </c:ser>
        <c:ser>
          <c:idx val="14"/>
          <c:order val="14"/>
          <c:tx>
            <c:strRef>
              <c:f>'Seg300 domestic cookers'!$BE$6</c:f>
              <c:strCache>
                <c:ptCount val="1"/>
                <c:pt idx="0">
                  <c:v>EN12</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cookers'!$BE$19:$BE$26</c:f>
              <c:numCache>
                <c:formatCode>General</c:formatCode>
                <c:ptCount val="8"/>
                <c:pt idx="0">
                  <c:v>86.807320335064048</c:v>
                </c:pt>
                <c:pt idx="1">
                  <c:v>#N/A</c:v>
                </c:pt>
                <c:pt idx="2">
                  <c:v>#N/A</c:v>
                </c:pt>
                <c:pt idx="3">
                  <c:v>112.90733355616008</c:v>
                </c:pt>
                <c:pt idx="4">
                  <c:v>#N/A</c:v>
                </c:pt>
                <c:pt idx="5">
                  <c:v>165.47485656007822</c:v>
                </c:pt>
                <c:pt idx="6">
                  <c:v>#N/A</c:v>
                </c:pt>
                <c:pt idx="7">
                  <c:v>#N/A</c:v>
                </c:pt>
              </c:numCache>
            </c:numRef>
          </c:yVal>
          <c:smooth val="1"/>
          <c:extLst>
            <c:ext xmlns:c16="http://schemas.microsoft.com/office/drawing/2014/chart" uri="{C3380CC4-5D6E-409C-BE32-E72D297353CC}">
              <c16:uniqueId val="{0000000E-4FF0-467B-AFB5-8C55FA8F1D6E}"/>
            </c:ext>
          </c:extLst>
        </c:ser>
        <c:ser>
          <c:idx val="15"/>
          <c:order val="15"/>
          <c:tx>
            <c:strRef>
              <c:f>'Seg300 domestic cookers'!$BF$6</c:f>
              <c:strCache>
                <c:ptCount val="1"/>
                <c:pt idx="0">
                  <c:v>D3</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cookers'!$BF$19:$BF$26</c:f>
              <c:numCache>
                <c:formatCode>General</c:formatCode>
                <c:ptCount val="8"/>
                <c:pt idx="0">
                  <c:v>593.27603311304483</c:v>
                </c:pt>
                <c:pt idx="1">
                  <c:v>#N/A</c:v>
                </c:pt>
                <c:pt idx="2">
                  <c:v>891.80750150469862</c:v>
                </c:pt>
                <c:pt idx="3">
                  <c:v>#N/A</c:v>
                </c:pt>
                <c:pt idx="4">
                  <c:v>1055.7825152612875</c:v>
                </c:pt>
                <c:pt idx="5">
                  <c:v>951.24366740443043</c:v>
                </c:pt>
                <c:pt idx="6">
                  <c:v>839.50012565056409</c:v>
                </c:pt>
                <c:pt idx="7">
                  <c:v>802.42583794326799</c:v>
                </c:pt>
              </c:numCache>
            </c:numRef>
          </c:yVal>
          <c:smooth val="1"/>
          <c:extLst>
            <c:ext xmlns:c16="http://schemas.microsoft.com/office/drawing/2014/chart" uri="{C3380CC4-5D6E-409C-BE32-E72D297353CC}">
              <c16:uniqueId val="{0000000F-4FF0-467B-AFB5-8C55FA8F1D6E}"/>
            </c:ext>
          </c:extLst>
        </c:ser>
        <c:ser>
          <c:idx val="16"/>
          <c:order val="16"/>
          <c:tx>
            <c:strRef>
              <c:f>'Seg300 domestic cookers'!$BG$6</c:f>
              <c:strCache>
                <c:ptCount val="1"/>
                <c:pt idx="0">
                  <c:v>D9v0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cookers'!$BG$19:$BG$26</c:f>
              <c:numCache>
                <c:formatCode>General</c:formatCode>
                <c:ptCount val="8"/>
                <c:pt idx="0">
                  <c:v>1847.4777725909139</c:v>
                </c:pt>
                <c:pt idx="1">
                  <c:v>#N/A</c:v>
                </c:pt>
                <c:pt idx="2">
                  <c:v>#N/A</c:v>
                </c:pt>
                <c:pt idx="3">
                  <c:v>1930.3383276662773</c:v>
                </c:pt>
                <c:pt idx="4">
                  <c:v>#N/A</c:v>
                </c:pt>
                <c:pt idx="5">
                  <c:v>1921.9711516218069</c:v>
                </c:pt>
                <c:pt idx="6">
                  <c:v>#N/A</c:v>
                </c:pt>
                <c:pt idx="7">
                  <c:v>#N/A</c:v>
                </c:pt>
              </c:numCache>
            </c:numRef>
          </c:yVal>
          <c:smooth val="1"/>
          <c:extLst>
            <c:ext xmlns:c16="http://schemas.microsoft.com/office/drawing/2014/chart" uri="{C3380CC4-5D6E-409C-BE32-E72D297353CC}">
              <c16:uniqueId val="{00000010-4FF0-467B-AFB5-8C55FA8F1D6E}"/>
            </c:ext>
          </c:extLst>
        </c:ser>
        <c:ser>
          <c:idx val="17"/>
          <c:order val="17"/>
          <c:tx>
            <c:strRef>
              <c:f>'Seg300 domestic cookers'!$BH$6</c:f>
              <c:strCache>
                <c:ptCount val="1"/>
                <c:pt idx="0">
                  <c:v>D10v</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cookers'!$BH$19:$BH$26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11-4FF0-467B-AFB5-8C55FA8F1D6E}"/>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max val="2000"/>
        </c:scaling>
        <c:delete val="0"/>
        <c:axPos val="l"/>
        <c:majorGridlines>
          <c:spPr>
            <a:ln w="9525" cap="flat" cmpd="sng" algn="ctr">
              <a:solidFill>
                <a:schemeClr val="tx1">
                  <a:lumMod val="15000"/>
                  <a:lumOff val="85000"/>
                </a:schemeClr>
              </a:solidFill>
              <a:round/>
            </a:ln>
            <a:effectLst/>
          </c:spPr>
        </c:majorGridlines>
        <c:title>
          <c:tx>
            <c:strRef>
              <c:f>'Seg300 domestic cookers'!$AY$17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'Seg100a Boiler Premix'!$AE$5</c:f>
          <c:strCache>
            <c:ptCount val="1"/>
            <c:pt idx="0">
              <c:v>THyGA Segment 100a - Boiler Premix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'Seg100a Boiler Premix'!$AD$6</c:f>
              <c:strCache>
                <c:ptCount val="1"/>
                <c:pt idx="0">
                  <c:v>GW01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Premix'!$AD$7:$AD$14</c:f>
              <c:numCache>
                <c:formatCode>General</c:formatCode>
                <c:ptCount val="8"/>
                <c:pt idx="0">
                  <c:v>32.369999999999997</c:v>
                </c:pt>
                <c:pt idx="1">
                  <c:v>25.764472118720143</c:v>
                </c:pt>
                <c:pt idx="2">
                  <c:v>#N/A</c:v>
                </c:pt>
                <c:pt idx="3">
                  <c:v>21.86</c:v>
                </c:pt>
                <c:pt idx="4">
                  <c:v>19.88</c:v>
                </c:pt>
                <c:pt idx="5">
                  <c:v>17.05</c:v>
                </c:pt>
                <c:pt idx="6">
                  <c:v>#N/A</c:v>
                </c:pt>
                <c:pt idx="7">
                  <c:v>#N/A</c:v>
                </c:pt>
              </c:numCache>
            </c:numRef>
          </c:yVal>
          <c:smooth val="1"/>
          <c:extLst>
            <c:ext xmlns:c16="http://schemas.microsoft.com/office/drawing/2014/chart" uri="{C3380CC4-5D6E-409C-BE32-E72D297353CC}">
              <c16:uniqueId val="{00000000-B551-4A65-B199-6048CC896AAD}"/>
            </c:ext>
          </c:extLst>
        </c:ser>
        <c:ser>
          <c:idx val="1"/>
          <c:order val="1"/>
          <c:tx>
            <c:strRef>
              <c:f>'Seg100a Boiler Premix'!$AE$6</c:f>
              <c:strCache>
                <c:ptCount val="1"/>
                <c:pt idx="0">
                  <c:v>AP02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Premix'!$AE$7:$AE$14</c:f>
              <c:numCache>
                <c:formatCode>General</c:formatCode>
                <c:ptCount val="8"/>
                <c:pt idx="0">
                  <c:v>109.22492087987456</c:v>
                </c:pt>
                <c:pt idx="1">
                  <c:v>#N/A</c:v>
                </c:pt>
                <c:pt idx="2">
                  <c:v>#N/A</c:v>
                </c:pt>
                <c:pt idx="3">
                  <c:v>55.295806126487115</c:v>
                </c:pt>
                <c:pt idx="4">
                  <c:v>#N/A</c:v>
                </c:pt>
                <c:pt idx="5">
                  <c:v>22.363201132773476</c:v>
                </c:pt>
                <c:pt idx="6">
                  <c:v>14.329258586101876</c:v>
                </c:pt>
                <c:pt idx="7">
                  <c:v>9.5507365041773244</c:v>
                </c:pt>
              </c:numCache>
            </c:numRef>
          </c:yVal>
          <c:smooth val="1"/>
          <c:extLst>
            <c:ext xmlns:c16="http://schemas.microsoft.com/office/drawing/2014/chart" uri="{C3380CC4-5D6E-409C-BE32-E72D297353CC}">
              <c16:uniqueId val="{00000001-B551-4A65-B199-6048CC896AAD}"/>
            </c:ext>
          </c:extLst>
        </c:ser>
        <c:ser>
          <c:idx val="2"/>
          <c:order val="2"/>
          <c:tx>
            <c:strRef>
              <c:f>'Seg100a Boiler Premix'!$AF$6</c:f>
              <c:strCache>
                <c:ptCount val="1"/>
                <c:pt idx="0">
                  <c:v>D5v0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Premix'!$AF$7:$AF$14</c:f>
              <c:numCache>
                <c:formatCode>General</c:formatCode>
                <c:ptCount val="8"/>
                <c:pt idx="0">
                  <c:v>213.90649360830153</c:v>
                </c:pt>
                <c:pt idx="1">
                  <c:v>#N/A</c:v>
                </c:pt>
                <c:pt idx="2">
                  <c:v>#N/A</c:v>
                </c:pt>
                <c:pt idx="3">
                  <c:v>108.20072230850171</c:v>
                </c:pt>
                <c:pt idx="4">
                  <c:v>#N/A</c:v>
                </c:pt>
                <c:pt idx="5">
                  <c:v>53.00337444474561</c:v>
                </c:pt>
                <c:pt idx="6">
                  <c:v>#N/A</c:v>
                </c:pt>
                <c:pt idx="7">
                  <c:v>#N/A</c:v>
                </c:pt>
              </c:numCache>
            </c:numRef>
          </c:yVal>
          <c:smooth val="1"/>
          <c:extLst>
            <c:ext xmlns:c16="http://schemas.microsoft.com/office/drawing/2014/chart" uri="{C3380CC4-5D6E-409C-BE32-E72D297353CC}">
              <c16:uniqueId val="{00000002-B551-4A65-B199-6048CC896AAD}"/>
            </c:ext>
          </c:extLst>
        </c:ser>
        <c:ser>
          <c:idx val="3"/>
          <c:order val="3"/>
          <c:tx>
            <c:strRef>
              <c:f>'Seg100a Boiler Premix'!$AG$6</c:f>
              <c:strCache>
                <c:ptCount val="1"/>
                <c:pt idx="0">
                  <c:v>D4v0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Premix'!$AG$7:$AG$14</c:f>
              <c:numCache>
                <c:formatCode>General</c:formatCode>
                <c:ptCount val="8"/>
                <c:pt idx="0">
                  <c:v>82.596733409077913</c:v>
                </c:pt>
                <c:pt idx="1">
                  <c:v>61.808401841413264</c:v>
                </c:pt>
                <c:pt idx="2">
                  <c:v>43.654897339976003</c:v>
                </c:pt>
                <c:pt idx="3">
                  <c:v>37.430141384840496</c:v>
                </c:pt>
                <c:pt idx="4">
                  <c:v>29.592136831331182</c:v>
                </c:pt>
                <c:pt idx="5">
                  <c:v>20.822040010202375</c:v>
                </c:pt>
                <c:pt idx="6">
                  <c:v>13.830962116739022</c:v>
                </c:pt>
                <c:pt idx="7">
                  <c:v>10.99360180781591</c:v>
                </c:pt>
              </c:numCache>
            </c:numRef>
          </c:yVal>
          <c:smooth val="1"/>
          <c:extLst>
            <c:ext xmlns:c16="http://schemas.microsoft.com/office/drawing/2014/chart" uri="{C3380CC4-5D6E-409C-BE32-E72D297353CC}">
              <c16:uniqueId val="{00000003-B551-4A65-B199-6048CC896AAD}"/>
            </c:ext>
          </c:extLst>
        </c:ser>
        <c:ser>
          <c:idx val="4"/>
          <c:order val="4"/>
          <c:tx>
            <c:strRef>
              <c:f>'Seg100a Boiler Premix'!$AH$6</c:f>
              <c:strCache>
                <c:ptCount val="1"/>
                <c:pt idx="0">
                  <c:v>D6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Premix'!$AH$7:$AH$14</c:f>
              <c:numCache>
                <c:formatCode>General</c:formatCode>
                <c:ptCount val="8"/>
                <c:pt idx="0">
                  <c:v>59.457284250255285</c:v>
                </c:pt>
                <c:pt idx="1">
                  <c:v>#N/A</c:v>
                </c:pt>
                <c:pt idx="2">
                  <c:v>#N/A</c:v>
                </c:pt>
                <c:pt idx="3">
                  <c:v>#N/A</c:v>
                </c:pt>
                <c:pt idx="4">
                  <c:v>#N/A</c:v>
                </c:pt>
                <c:pt idx="5">
                  <c:v>10.412970674382271</c:v>
                </c:pt>
                <c:pt idx="6">
                  <c:v>#N/A</c:v>
                </c:pt>
                <c:pt idx="7">
                  <c:v>#N/A</c:v>
                </c:pt>
              </c:numCache>
            </c:numRef>
          </c:yVal>
          <c:smooth val="1"/>
          <c:extLst>
            <c:ext xmlns:c16="http://schemas.microsoft.com/office/drawing/2014/chart" uri="{C3380CC4-5D6E-409C-BE32-E72D297353CC}">
              <c16:uniqueId val="{00000004-B551-4A65-B199-6048CC896AAD}"/>
            </c:ext>
          </c:extLst>
        </c:ser>
        <c:ser>
          <c:idx val="5"/>
          <c:order val="5"/>
          <c:tx>
            <c:strRef>
              <c:f>'Seg100a Boiler Premix'!$AI$6</c:f>
              <c:strCache>
                <c:ptCount val="1"/>
                <c:pt idx="0">
                  <c:v>GW05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Premix'!$AI$7:$AI$14</c:f>
              <c:numCache>
                <c:formatCode>General</c:formatCode>
                <c:ptCount val="8"/>
                <c:pt idx="0">
                  <c:v>57.2</c:v>
                </c:pt>
                <c:pt idx="1">
                  <c:v>41.7</c:v>
                </c:pt>
                <c:pt idx="2">
                  <c:v>#N/A</c:v>
                </c:pt>
                <c:pt idx="3">
                  <c:v>33.200000000000003</c:v>
                </c:pt>
                <c:pt idx="4">
                  <c:v>31.8</c:v>
                </c:pt>
                <c:pt idx="5">
                  <c:v>28.3</c:v>
                </c:pt>
                <c:pt idx="6">
                  <c:v>24.7</c:v>
                </c:pt>
                <c:pt idx="7">
                  <c:v>19.3</c:v>
                </c:pt>
              </c:numCache>
            </c:numRef>
          </c:yVal>
          <c:smooth val="1"/>
          <c:extLst>
            <c:ext xmlns:c16="http://schemas.microsoft.com/office/drawing/2014/chart" uri="{C3380CC4-5D6E-409C-BE32-E72D297353CC}">
              <c16:uniqueId val="{00000005-B551-4A65-B199-6048CC896AAD}"/>
            </c:ext>
          </c:extLst>
        </c:ser>
        <c:ser>
          <c:idx val="6"/>
          <c:order val="6"/>
          <c:tx>
            <c:strRef>
              <c:f>'Seg100a Boiler Premix'!$AJ$6</c:f>
              <c:strCache>
                <c:ptCount val="1"/>
                <c:pt idx="0">
                  <c:v>GW06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Premix'!$AJ$7:$AJ$14</c:f>
              <c:numCache>
                <c:formatCode>General</c:formatCode>
                <c:ptCount val="8"/>
                <c:pt idx="0">
                  <c:v>47.3</c:v>
                </c:pt>
                <c:pt idx="1">
                  <c:v>37.5</c:v>
                </c:pt>
                <c:pt idx="2">
                  <c:v>#N/A</c:v>
                </c:pt>
                <c:pt idx="3">
                  <c:v>27.5</c:v>
                </c:pt>
                <c:pt idx="4">
                  <c:v>23.5</c:v>
                </c:pt>
                <c:pt idx="5">
                  <c:v>18.7</c:v>
                </c:pt>
                <c:pt idx="6">
                  <c:v>#N/A</c:v>
                </c:pt>
                <c:pt idx="7">
                  <c:v>#N/A</c:v>
                </c:pt>
              </c:numCache>
            </c:numRef>
          </c:yVal>
          <c:smooth val="1"/>
          <c:extLst>
            <c:ext xmlns:c16="http://schemas.microsoft.com/office/drawing/2014/chart" uri="{C3380CC4-5D6E-409C-BE32-E72D297353CC}">
              <c16:uniqueId val="{00000006-B551-4A65-B199-6048CC896AAD}"/>
            </c:ext>
          </c:extLst>
        </c:ser>
        <c:ser>
          <c:idx val="7"/>
          <c:order val="7"/>
          <c:tx>
            <c:strRef>
              <c:f>'Seg100a Boiler Premix'!$AK$6</c:f>
              <c:strCache>
                <c:ptCount val="1"/>
                <c:pt idx="0">
                  <c:v>GW07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Premix'!$AK$7:$AK$14</c:f>
              <c:numCache>
                <c:formatCode>General</c:formatCode>
                <c:ptCount val="8"/>
                <c:pt idx="0">
                  <c:v>27.1</c:v>
                </c:pt>
                <c:pt idx="1">
                  <c:v>19.8</c:v>
                </c:pt>
                <c:pt idx="2">
                  <c:v>#N/A</c:v>
                </c:pt>
                <c:pt idx="3">
                  <c:v>12.7</c:v>
                </c:pt>
                <c:pt idx="4">
                  <c:v>11.8</c:v>
                </c:pt>
                <c:pt idx="5">
                  <c:v>8.9</c:v>
                </c:pt>
                <c:pt idx="6">
                  <c:v>6.7</c:v>
                </c:pt>
                <c:pt idx="7">
                  <c:v>5.0999999999999996</c:v>
                </c:pt>
              </c:numCache>
            </c:numRef>
          </c:yVal>
          <c:smooth val="1"/>
          <c:extLst>
            <c:ext xmlns:c16="http://schemas.microsoft.com/office/drawing/2014/chart" uri="{C3380CC4-5D6E-409C-BE32-E72D297353CC}">
              <c16:uniqueId val="{00000007-B551-4A65-B199-6048CC896AAD}"/>
            </c:ext>
          </c:extLst>
        </c:ser>
        <c:ser>
          <c:idx val="8"/>
          <c:order val="8"/>
          <c:tx>
            <c:strRef>
              <c:f>'Seg100a Boiler Premix'!$AL$6</c:f>
              <c:strCache>
                <c:ptCount val="1"/>
                <c:pt idx="0">
                  <c:v>GW08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Premix'!$AL$7:$AL$14</c:f>
              <c:numCache>
                <c:formatCode>General</c:formatCode>
                <c:ptCount val="8"/>
                <c:pt idx="0">
                  <c:v>57.1</c:v>
                </c:pt>
                <c:pt idx="1">
                  <c:v>45.8</c:v>
                </c:pt>
                <c:pt idx="2">
                  <c:v>#N/A</c:v>
                </c:pt>
                <c:pt idx="3">
                  <c:v>35.200000000000003</c:v>
                </c:pt>
                <c:pt idx="4">
                  <c:v>31.8</c:v>
                </c:pt>
                <c:pt idx="5">
                  <c:v>28.1</c:v>
                </c:pt>
                <c:pt idx="6">
                  <c:v>25</c:v>
                </c:pt>
                <c:pt idx="7">
                  <c:v>22.2</c:v>
                </c:pt>
              </c:numCache>
            </c:numRef>
          </c:yVal>
          <c:smooth val="1"/>
          <c:extLst>
            <c:ext xmlns:c16="http://schemas.microsoft.com/office/drawing/2014/chart" uri="{C3380CC4-5D6E-409C-BE32-E72D297353CC}">
              <c16:uniqueId val="{00000008-B551-4A65-B199-6048CC896AAD}"/>
            </c:ext>
          </c:extLst>
        </c:ser>
        <c:ser>
          <c:idx val="9"/>
          <c:order val="9"/>
          <c:tx>
            <c:strRef>
              <c:f>'Seg100a Boiler Premix'!$AM$6</c:f>
              <c:strCache>
                <c:ptCount val="1"/>
                <c:pt idx="0">
                  <c:v>GW10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Premix'!$AM$7:$AM$14</c:f>
              <c:numCache>
                <c:formatCode>General</c:formatCode>
                <c:ptCount val="8"/>
                <c:pt idx="0">
                  <c:v>66.099999999999994</c:v>
                </c:pt>
                <c:pt idx="1">
                  <c:v>57.2</c:v>
                </c:pt>
                <c:pt idx="2">
                  <c:v>#N/A</c:v>
                </c:pt>
                <c:pt idx="3">
                  <c:v>40.299999999999997</c:v>
                </c:pt>
                <c:pt idx="4">
                  <c:v>31.9</c:v>
                </c:pt>
                <c:pt idx="5">
                  <c:v>22.4</c:v>
                </c:pt>
                <c:pt idx="6">
                  <c:v>15.7</c:v>
                </c:pt>
                <c:pt idx="7">
                  <c:v>11.6</c:v>
                </c:pt>
              </c:numCache>
            </c:numRef>
          </c:yVal>
          <c:smooth val="1"/>
          <c:extLst>
            <c:ext xmlns:c16="http://schemas.microsoft.com/office/drawing/2014/chart" uri="{C3380CC4-5D6E-409C-BE32-E72D297353CC}">
              <c16:uniqueId val="{00000009-B551-4A65-B199-6048CC896AAD}"/>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0"/>
                <c:order val="10"/>
                <c:tx>
                  <c:strRef>
                    <c:extLst>
                      <c:ext uri="{02D57815-91ED-43cb-92C2-25804820EDAC}">
                        <c15:formulaRef>
                          <c15:sqref>'Seg100a Boiler Premix'!$AN$6</c15:sqref>
                        </c15:formulaRef>
                      </c:ext>
                    </c:extLst>
                    <c:strCache>
                      <c:ptCount val="1"/>
                      <c:pt idx="0">
                        <c:v>GW11</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extLst>
                      <c:ex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'Seg100a Boiler Premix'!$AN$7:$AN$14</c15:sqref>
                        </c15:formulaRef>
                      </c:ext>
                    </c:extLst>
                    <c:numCache>
                      <c:formatCode>General</c:formatCode>
                      <c:ptCount val="8"/>
                      <c:pt idx="0">
                        <c:v>23.2</c:v>
                      </c:pt>
                      <c:pt idx="1">
                        <c:v>14.6</c:v>
                      </c:pt>
                      <c:pt idx="2">
                        <c:v>#N/A</c:v>
                      </c:pt>
                      <c:pt idx="3">
                        <c:v>13.5</c:v>
                      </c:pt>
                      <c:pt idx="4">
                        <c:v>16.399999999999999</c:v>
                      </c:pt>
                      <c:pt idx="5">
                        <c:v>22</c:v>
                      </c:pt>
                      <c:pt idx="6">
                        <c:v>28.4</c:v>
                      </c:pt>
                      <c:pt idx="7">
                        <c:v>30.6</c:v>
                      </c:pt>
                    </c:numCache>
                  </c:numRef>
                </c:yVal>
                <c:smooth val="1"/>
                <c:extLst>
                  <c:ext xmlns:c16="http://schemas.microsoft.com/office/drawing/2014/chart" uri="{C3380CC4-5D6E-409C-BE32-E72D297353CC}">
                    <c16:uniqueId val="{0000000A-B551-4A65-B199-6048CC896AAD}"/>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'Seg100a Boiler Premix'!$AO$6</c15:sqref>
                        </c15:formulaRef>
                      </c:ext>
                    </c:extLst>
                    <c:strCache>
                      <c:ptCount val="1"/>
                      <c:pt idx="0">
                        <c:v>GW17</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Premix'!$AO$7:$AO$14</c15:sqref>
                        </c15:formulaRef>
                      </c:ext>
                    </c:extLst>
                    <c:numCache>
                      <c:formatCode>General</c:formatCode>
                      <c:ptCount val="8"/>
                      <c:pt idx="0">
                        <c:v>73.5</c:v>
                      </c:pt>
                      <c:pt idx="1">
                        <c:v>58</c:v>
                      </c:pt>
                      <c:pt idx="2">
                        <c:v>#N/A</c:v>
                      </c:pt>
                      <c:pt idx="3">
                        <c:v>54.7</c:v>
                      </c:pt>
                      <c:pt idx="4">
                        <c:v>59.9</c:v>
                      </c:pt>
                      <c:pt idx="5">
                        <c:v>83.4</c:v>
                      </c:pt>
                      <c:pt idx="6">
                        <c:v>121.1</c:v>
                      </c:pt>
                      <c:pt idx="7">
                        <c:v>119.6</c:v>
                      </c:pt>
                    </c:numCache>
                  </c:numRef>
                </c:yVal>
                <c:smooth val="1"/>
                <c:extLst xmlns:c15="http://schemas.microsoft.com/office/drawing/2012/chart">
                  <c:ext xmlns:c16="http://schemas.microsoft.com/office/drawing/2014/chart" uri="{C3380CC4-5D6E-409C-BE32-E72D297353CC}">
                    <c16:uniqueId val="{0000000B-B551-4A65-B199-6048CC896AAD}"/>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'Seg100a Boiler Premix'!$AP$6</c15:sqref>
                        </c15:formulaRef>
                      </c:ext>
                    </c:extLst>
                    <c:strCache>
                      <c:ptCount val="1"/>
                      <c:pt idx="0">
                        <c:v>EB01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Premix'!$AP$7:$AP$14</c15:sqref>
                        </c15:formulaRef>
                      </c:ext>
                    </c:extLst>
                    <c:numCache>
                      <c:formatCode>General</c:formatCode>
                      <c:ptCount val="8"/>
                      <c:pt idx="0">
                        <c:v>138.99340394049028</c:v>
                      </c:pt>
                      <c:pt idx="1">
                        <c:v>101.36109806080938</c:v>
                      </c:pt>
                      <c:pt idx="2">
                        <c:v>73.71018331407474</c:v>
                      </c:pt>
                      <c:pt idx="3">
                        <c:v>66.838513814449954</c:v>
                      </c:pt>
                      <c:pt idx="4">
                        <c:v>54.313702495009807</c:v>
                      </c:pt>
                      <c:pt idx="5">
                        <c:v>40.460676353016225</c:v>
                      </c:pt>
                      <c:pt idx="6">
                        <c:v>#N/A</c:v>
                      </c:pt>
                      <c:pt idx="7">
                        <c:v>#N/A</c:v>
                      </c:pt>
                    </c:numCache>
                  </c:numRef>
                </c:yVal>
                <c:smooth val="1"/>
                <c:extLst xmlns:c15="http://schemas.microsoft.com/office/drawing/2012/chart">
                  <c:ext xmlns:c16="http://schemas.microsoft.com/office/drawing/2014/chart" uri="{C3380CC4-5D6E-409C-BE32-E72D297353CC}">
                    <c16:uniqueId val="{0000000C-B551-4A65-B199-6048CC896AAD}"/>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'Seg100a Boiler Premix'!$AQ$6</c15:sqref>
                        </c15:formulaRef>
                      </c:ext>
                    </c:extLst>
                    <c:strCache>
                      <c:ptCount val="1"/>
                      <c:pt idx="0">
                        <c:v>GW13</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Premix'!$AQ$7:$AQ$14</c15:sqref>
                        </c15:formulaRef>
                      </c:ext>
                    </c:extLst>
                    <c:numCache>
                      <c:formatCode>General</c:formatCode>
                      <c:ptCount val="8"/>
                      <c:pt idx="0">
                        <c:v>61.8</c:v>
                      </c:pt>
                      <c:pt idx="1">
                        <c:v>47.6</c:v>
                      </c:pt>
                      <c:pt idx="2">
                        <c:v>#N/A</c:v>
                      </c:pt>
                      <c:pt idx="3">
                        <c:v>33.5</c:v>
                      </c:pt>
                      <c:pt idx="4">
                        <c:v>27.3</c:v>
                      </c:pt>
                      <c:pt idx="5">
                        <c:v>19.899999999999999</c:v>
                      </c:pt>
                      <c:pt idx="6">
                        <c:v>15.5</c:v>
                      </c:pt>
                      <c:pt idx="7">
                        <c:v>12.5</c:v>
                      </c:pt>
                    </c:numCache>
                  </c:numRef>
                </c:yVal>
                <c:smooth val="1"/>
                <c:extLst xmlns:c15="http://schemas.microsoft.com/office/drawing/2012/chart">
                  <c:ext xmlns:c16="http://schemas.microsoft.com/office/drawing/2014/chart" uri="{C3380CC4-5D6E-409C-BE32-E72D297353CC}">
                    <c16:uniqueId val="{0000000D-B551-4A65-B199-6048CC896AAD}"/>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'Seg100a Boiler Premix'!$AR$6</c15:sqref>
                        </c15:formulaRef>
                      </c:ext>
                    </c:extLst>
                    <c:strCache>
                      <c:ptCount val="1"/>
                      <c:pt idx="0">
                        <c:v>EN01</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Premix'!$AR$7:$AR$14</c15:sqref>
                        </c15:formulaRef>
                      </c:ext>
                    </c:extLst>
                    <c:numCache>
                      <c:formatCode>General</c:formatCode>
                      <c:ptCount val="8"/>
                      <c:pt idx="0">
                        <c:v>64.88187463820428</c:v>
                      </c:pt>
                      <c:pt idx="1">
                        <c:v>#N/A</c:v>
                      </c:pt>
                      <c:pt idx="2">
                        <c:v>#N/A</c:v>
                      </c:pt>
                      <c:pt idx="3">
                        <c:v>35.281720292413965</c:v>
                      </c:pt>
                      <c:pt idx="4">
                        <c:v>#N/A</c:v>
                      </c:pt>
                      <c:pt idx="5">
                        <c:v>20.407917415245226</c:v>
                      </c:pt>
                      <c:pt idx="6">
                        <c:v>#N/A</c:v>
                      </c:pt>
                      <c:pt idx="7">
                        <c:v>#N/A</c:v>
                      </c:pt>
                    </c:numCache>
                  </c:numRef>
                </c:yVal>
                <c:smooth val="1"/>
                <c:extLst xmlns:c15="http://schemas.microsoft.com/office/drawing/2012/chart">
                  <c:ext xmlns:c16="http://schemas.microsoft.com/office/drawing/2014/chart" uri="{C3380CC4-5D6E-409C-BE32-E72D297353CC}">
                    <c16:uniqueId val="{0000000E-B551-4A65-B199-6048CC896AAD}"/>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'Seg100a Boiler Premix'!$AS$6</c15:sqref>
                        </c15:formulaRef>
                      </c:ext>
                    </c:extLst>
                    <c:strCache>
                      <c:ptCount val="1"/>
                      <c:pt idx="0">
                        <c:v>EN02</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Premix'!$AS$7:$AS$14</c15:sqref>
                        </c15:formulaRef>
                      </c:ext>
                    </c:extLst>
                    <c:numCache>
                      <c:formatCode>General</c:formatCode>
                      <c:ptCount val="8"/>
                      <c:pt idx="0">
                        <c:v>2.2594867387996493</c:v>
                      </c:pt>
                      <c:pt idx="1">
                        <c:v>1.2671233624470055</c:v>
                      </c:pt>
                      <c:pt idx="2">
                        <c:v>2.7243101871896842</c:v>
                      </c:pt>
                      <c:pt idx="3">
                        <c:v>1.9619706147470313</c:v>
                      </c:pt>
                      <c:pt idx="4">
                        <c:v>1.8333729737282103</c:v>
                      </c:pt>
                      <c:pt idx="5">
                        <c:v>1.8061311824528483</c:v>
                      </c:pt>
                      <c:pt idx="6">
                        <c:v>1.9322294380287954</c:v>
                      </c:pt>
                      <c:pt idx="7">
                        <c:v>6.9894872196873843</c:v>
                      </c:pt>
                    </c:numCache>
                  </c:numRef>
                </c:yVal>
                <c:smooth val="1"/>
                <c:extLst xmlns:c15="http://schemas.microsoft.com/office/drawing/2012/chart">
                  <c:ext xmlns:c16="http://schemas.microsoft.com/office/drawing/2014/chart" uri="{C3380CC4-5D6E-409C-BE32-E72D297353CC}">
                    <c16:uniqueId val="{0000000F-B551-4A65-B199-6048CC896AAD}"/>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'Seg100a Boiler Premix'!$AT$6</c15:sqref>
                        </c15:formulaRef>
                      </c:ext>
                    </c:extLst>
                    <c:strCache>
                      <c:ptCount val="1"/>
                      <c:pt idx="0">
                        <c:v>GA11</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Premix'!$AT$7:$AT$14</c15:sqref>
                        </c15:formulaRef>
                      </c:ext>
                    </c:extLst>
                    <c:numCache>
                      <c:formatCode>General</c:formatCode>
                      <c:ptCount val="8"/>
                      <c:pt idx="0">
                        <c:v>59.10302649721784</c:v>
                      </c:pt>
                      <c:pt idx="1">
                        <c:v>#N/A</c:v>
                      </c:pt>
                      <c:pt idx="2">
                        <c:v>#N/A</c:v>
                      </c:pt>
                      <c:pt idx="3">
                        <c:v>28.613635663484253</c:v>
                      </c:pt>
                      <c:pt idx="4">
                        <c:v>#N/A</c:v>
                      </c:pt>
                      <c:pt idx="5">
                        <c:v>15.081336963827624</c:v>
                      </c:pt>
                      <c:pt idx="6">
                        <c:v>#N/A</c:v>
                      </c:pt>
                      <c:pt idx="7">
                        <c:v>#N/A</c:v>
                      </c:pt>
                    </c:numCache>
                  </c:numRef>
                </c:yVal>
                <c:smooth val="1"/>
                <c:extLst xmlns:c15="http://schemas.microsoft.com/office/drawing/2012/chart">
                  <c:ext xmlns:c16="http://schemas.microsoft.com/office/drawing/2014/chart" uri="{C3380CC4-5D6E-409C-BE32-E72D297353CC}">
                    <c16:uniqueId val="{00000010-B551-4A65-B199-6048CC896AAD}"/>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'Seg100a Boiler Premix'!$AU$6</c15:sqref>
                        </c15:formulaRef>
                      </c:ext>
                    </c:extLst>
                    <c:strCache>
                      <c:ptCount val="1"/>
                      <c:pt idx="0">
                        <c:v>EN21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Premix'!$AU$7:$AU$14</c15:sqref>
                        </c15:formulaRef>
                      </c:ext>
                    </c:extLst>
                    <c:numCache>
                      <c:formatCode>General</c:formatCode>
                      <c:ptCount val="8"/>
                      <c:pt idx="0">
                        <c:v>72.924185218179332</c:v>
                      </c:pt>
                      <c:pt idx="1">
                        <c:v>#N/A</c:v>
                      </c:pt>
                      <c:pt idx="2">
                        <c:v>#N/A</c:v>
                      </c:pt>
                      <c:pt idx="3">
                        <c:v>39.996716976859865</c:v>
                      </c:pt>
                      <c:pt idx="4">
                        <c:v>#N/A</c:v>
                      </c:pt>
                      <c:pt idx="5">
                        <c:v>25.421733587778125</c:v>
                      </c:pt>
                      <c:pt idx="6">
                        <c:v>#N/A</c:v>
                      </c:pt>
                      <c:pt idx="7">
                        <c:v>#N/A</c:v>
                      </c:pt>
                    </c:numCache>
                  </c:numRef>
                </c:yVal>
                <c:smooth val="1"/>
                <c:extLst xmlns:c15="http://schemas.microsoft.com/office/drawing/2012/chart">
                  <c:ext xmlns:c16="http://schemas.microsoft.com/office/drawing/2014/chart" uri="{C3380CC4-5D6E-409C-BE32-E72D297353CC}">
                    <c16:uniqueId val="{00000011-B551-4A65-B199-6048CC896AAD}"/>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'Seg100a Boiler Premix'!$AV$6</c15:sqref>
                        </c15:formulaRef>
                      </c:ext>
                    </c:extLst>
                    <c:strCache>
                      <c:ptCount val="1"/>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Premix'!$AV$7:$AV$14</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2-B551-4A65-B199-6048CC896AAD}"/>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'Seg100a Boiler Premix'!$AW$6</c15:sqref>
                        </c15:formulaRef>
                      </c:ext>
                    </c:extLst>
                    <c:strCache>
                      <c:ptCount val="1"/>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Premix'!$AW$7:$AW$14</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3-B551-4A65-B199-6048CC896AAD}"/>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'Seg100a Boiler Premix'!$AX$6</c15:sqref>
                        </c15:formulaRef>
                      </c:ext>
                    </c:extLst>
                    <c:strCache>
                      <c:ptCount val="1"/>
                      <c:pt idx="0">
                        <c:v>GW21</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Premix'!$AX$7:$AX$14</c15:sqref>
                        </c15:formulaRef>
                      </c:ext>
                    </c:extLst>
                    <c:numCache>
                      <c:formatCode>General</c:formatCode>
                      <c:ptCount val="8"/>
                      <c:pt idx="0">
                        <c:v>53.2</c:v>
                      </c:pt>
                      <c:pt idx="1">
                        <c:v>39.200000000000003</c:v>
                      </c:pt>
                      <c:pt idx="2">
                        <c:v>#N/A</c:v>
                      </c:pt>
                      <c:pt idx="3">
                        <c:v>29.2</c:v>
                      </c:pt>
                      <c:pt idx="4">
                        <c:v>26.1</c:v>
                      </c:pt>
                      <c:pt idx="5">
                        <c:v>22.4</c:v>
                      </c:pt>
                      <c:pt idx="6">
                        <c:v>19.600000000000001</c:v>
                      </c:pt>
                      <c:pt idx="7">
                        <c:v>17.8</c:v>
                      </c:pt>
                    </c:numCache>
                  </c:numRef>
                </c:yVal>
                <c:smooth val="1"/>
                <c:extLst xmlns:c15="http://schemas.microsoft.com/office/drawing/2012/chart">
                  <c:ext xmlns:c16="http://schemas.microsoft.com/office/drawing/2014/chart" uri="{C3380CC4-5D6E-409C-BE32-E72D297353CC}">
                    <c16:uniqueId val="{00000014-B551-4A65-B199-6048CC896AAD}"/>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'Seg100a Boiler Premix'!$AY$6</c15:sqref>
                        </c15:formulaRef>
                      </c:ext>
                    </c:extLst>
                    <c:strCache>
                      <c:ptCount val="1"/>
                      <c:pt idx="0">
                        <c:v>GW23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Premix'!$AY$7:$AY$14</c15:sqref>
                        </c15:formulaRef>
                      </c:ext>
                    </c:extLst>
                    <c:numCache>
                      <c:formatCode>General</c:formatCode>
                      <c:ptCount val="8"/>
                      <c:pt idx="0">
                        <c:v>44.8</c:v>
                      </c:pt>
                      <c:pt idx="1">
                        <c:v>35.1</c:v>
                      </c:pt>
                      <c:pt idx="2">
                        <c:v>#N/A</c:v>
                      </c:pt>
                      <c:pt idx="3">
                        <c:v>25.5</c:v>
                      </c:pt>
                      <c:pt idx="4">
                        <c:v>21.5</c:v>
                      </c:pt>
                      <c:pt idx="5">
                        <c:v>17.2</c:v>
                      </c:pt>
                      <c:pt idx="6">
                        <c:v>13.9</c:v>
                      </c:pt>
                      <c:pt idx="7">
                        <c:v>10.4</c:v>
                      </c:pt>
                    </c:numCache>
                  </c:numRef>
                </c:yVal>
                <c:smooth val="1"/>
                <c:extLst xmlns:c15="http://schemas.microsoft.com/office/drawing/2012/chart">
                  <c:ext xmlns:c16="http://schemas.microsoft.com/office/drawing/2014/chart" uri="{C3380CC4-5D6E-409C-BE32-E72D297353CC}">
                    <c16:uniqueId val="{00000015-B551-4A65-B199-6048CC896AAD}"/>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'Seg100a Boiler Premix'!$AL$5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cookers'!$AR$17</c:f>
          <c:strCache>
            <c:ptCount val="1"/>
            <c:pt idx="0">
              <c:v>THyGA Segment Seg300 domestic cookers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cookers'!$AQ$6</c:f>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cookers'!$AQ$19:$AQ$26</c:f>
              <c:numCache>
                <c:formatCode>General</c:formatCode>
                <c:ptCount val="8"/>
                <c:pt idx="0">
                  <c:v>226.9342775780965</c:v>
                </c:pt>
                <c:pt idx="1">
                  <c:v>#N/A</c:v>
                </c:pt>
                <c:pt idx="2">
                  <c:v>#N/A</c:v>
                </c:pt>
                <c:pt idx="3">
                  <c:v>#N/A</c:v>
                </c:pt>
                <c:pt idx="4">
                  <c:v>#N/A</c:v>
                </c:pt>
                <c:pt idx="5">
                  <c:v>#N/A</c:v>
                </c:pt>
                <c:pt idx="6">
                  <c:v>#N/A</c:v>
                </c:pt>
                <c:pt idx="7">
                  <c:v>188.40866201044287</c:v>
                </c:pt>
              </c:numCache>
            </c:numRef>
          </c:yVal>
          <c:smooth val="1"/>
          <c:extLst>
            <c:ext xmlns:c16="http://schemas.microsoft.com/office/drawing/2014/chart" uri="{C3380CC4-5D6E-409C-BE32-E72D297353CC}">
              <c16:uniqueId val="{00000000-3C43-405D-AA2C-D9A7EDEAEB97}"/>
            </c:ext>
          </c:extLst>
        </c:ser>
        <c:ser>
          <c:idx val="1"/>
          <c:order val="1"/>
          <c:tx>
            <c:strRef>
              <c:f>'Seg300 domestic cookers'!$AR$6</c:f>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cookers'!$AR$19:$AR$26</c:f>
              <c:numCache>
                <c:formatCode>General</c:formatCode>
                <c:ptCount val="8"/>
                <c:pt idx="0">
                  <c:v>105.40902148661259</c:v>
                </c:pt>
                <c:pt idx="1">
                  <c:v>#N/A</c:v>
                </c:pt>
                <c:pt idx="2">
                  <c:v>#N/A</c:v>
                </c:pt>
                <c:pt idx="3">
                  <c:v>#N/A</c:v>
                </c:pt>
                <c:pt idx="4">
                  <c:v>#N/A</c:v>
                </c:pt>
                <c:pt idx="5">
                  <c:v>#N/A</c:v>
                </c:pt>
                <c:pt idx="6">
                  <c:v>#N/A</c:v>
                </c:pt>
                <c:pt idx="7">
                  <c:v>112.63673579537961</c:v>
                </c:pt>
              </c:numCache>
            </c:numRef>
          </c:yVal>
          <c:smooth val="1"/>
          <c:extLst>
            <c:ext xmlns:c16="http://schemas.microsoft.com/office/drawing/2014/chart" uri="{C3380CC4-5D6E-409C-BE32-E72D297353CC}">
              <c16:uniqueId val="{00000001-3C43-405D-AA2C-D9A7EDEAEB97}"/>
            </c:ext>
          </c:extLst>
        </c:ser>
        <c:ser>
          <c:idx val="2"/>
          <c:order val="2"/>
          <c:tx>
            <c:strRef>
              <c:f>'Seg300 domestic cookers'!$AS$6</c:f>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cookers'!$AS$19:$AS$26</c:f>
              <c:numCache>
                <c:formatCode>General</c:formatCode>
                <c:ptCount val="8"/>
                <c:pt idx="0">
                  <c:v>246.44446433820437</c:v>
                </c:pt>
                <c:pt idx="1">
                  <c:v>#N/A</c:v>
                </c:pt>
                <c:pt idx="2">
                  <c:v>#N/A</c:v>
                </c:pt>
                <c:pt idx="3">
                  <c:v>194.12697236177939</c:v>
                </c:pt>
                <c:pt idx="4">
                  <c:v>#N/A</c:v>
                </c:pt>
                <c:pt idx="5">
                  <c:v>202.96656445900032</c:v>
                </c:pt>
                <c:pt idx="6">
                  <c:v>#N/A</c:v>
                </c:pt>
                <c:pt idx="7">
                  <c:v>#N/A</c:v>
                </c:pt>
              </c:numCache>
            </c:numRef>
          </c:yVal>
          <c:smooth val="1"/>
          <c:extLst>
            <c:ext xmlns:c16="http://schemas.microsoft.com/office/drawing/2014/chart" uri="{C3380CC4-5D6E-409C-BE32-E72D297353CC}">
              <c16:uniqueId val="{00000002-3C43-405D-AA2C-D9A7EDEAEB97}"/>
            </c:ext>
          </c:extLst>
        </c:ser>
        <c:ser>
          <c:idx val="3"/>
          <c:order val="3"/>
          <c:tx>
            <c:strRef>
              <c:f>'Seg300 domestic cookers'!$AT$6</c:f>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cookers'!$AT$19:$AT$26</c:f>
              <c:numCache>
                <c:formatCode>General</c:formatCode>
                <c:ptCount val="8"/>
                <c:pt idx="0">
                  <c:v>372.4049683332866</c:v>
                </c:pt>
                <c:pt idx="1">
                  <c:v>#N/A</c:v>
                </c:pt>
                <c:pt idx="2">
                  <c:v>#N/A</c:v>
                </c:pt>
                <c:pt idx="3">
                  <c:v>561.5815986180047</c:v>
                </c:pt>
                <c:pt idx="4">
                  <c:v>#N/A</c:v>
                </c:pt>
                <c:pt idx="5">
                  <c:v>642.72745412016775</c:v>
                </c:pt>
                <c:pt idx="6">
                  <c:v>#N/A</c:v>
                </c:pt>
                <c:pt idx="7">
                  <c:v>#N/A</c:v>
                </c:pt>
              </c:numCache>
            </c:numRef>
          </c:yVal>
          <c:smooth val="1"/>
          <c:extLst>
            <c:ext xmlns:c16="http://schemas.microsoft.com/office/drawing/2014/chart" uri="{C3380CC4-5D6E-409C-BE32-E72D297353CC}">
              <c16:uniqueId val="{00000003-3C43-405D-AA2C-D9A7EDEAEB97}"/>
            </c:ext>
          </c:extLst>
        </c:ser>
        <c:ser>
          <c:idx val="4"/>
          <c:order val="4"/>
          <c:tx>
            <c:strRef>
              <c:f>'Seg300 domestic cookers'!$AU$6</c:f>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cookers'!$AU$19:$AU$26</c:f>
              <c:numCache>
                <c:formatCode>General</c:formatCode>
                <c:ptCount val="8"/>
                <c:pt idx="0">
                  <c:v>95</c:v>
                </c:pt>
                <c:pt idx="1">
                  <c:v>#N/A</c:v>
                </c:pt>
                <c:pt idx="2">
                  <c:v>#N/A</c:v>
                </c:pt>
                <c:pt idx="3">
                  <c:v>214</c:v>
                </c:pt>
                <c:pt idx="4">
                  <c:v>#N/A</c:v>
                </c:pt>
                <c:pt idx="5">
                  <c:v>250</c:v>
                </c:pt>
                <c:pt idx="6">
                  <c:v>#N/A</c:v>
                </c:pt>
                <c:pt idx="7">
                  <c:v>#N/A</c:v>
                </c:pt>
              </c:numCache>
            </c:numRef>
          </c:yVal>
          <c:smooth val="1"/>
          <c:extLst>
            <c:ext xmlns:c16="http://schemas.microsoft.com/office/drawing/2014/chart" uri="{C3380CC4-5D6E-409C-BE32-E72D297353CC}">
              <c16:uniqueId val="{00000004-3C43-405D-AA2C-D9A7EDEAEB97}"/>
            </c:ext>
          </c:extLst>
        </c:ser>
        <c:ser>
          <c:idx val="5"/>
          <c:order val="5"/>
          <c:tx>
            <c:strRef>
              <c:f>'Seg300 domestic cookers'!$AV$6</c:f>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cookers'!$AV$19:$AV$26</c:f>
              <c:numCache>
                <c:formatCode>General</c:formatCode>
                <c:ptCount val="8"/>
                <c:pt idx="0">
                  <c:v>61.650719189472298</c:v>
                </c:pt>
                <c:pt idx="1">
                  <c:v>#N/A</c:v>
                </c:pt>
                <c:pt idx="2">
                  <c:v>#N/A</c:v>
                </c:pt>
                <c:pt idx="3">
                  <c:v>223.57248796350402</c:v>
                </c:pt>
                <c:pt idx="4">
                  <c:v>#N/A</c:v>
                </c:pt>
                <c:pt idx="5">
                  <c:v>514.98522507821747</c:v>
                </c:pt>
                <c:pt idx="6">
                  <c:v>#N/A</c:v>
                </c:pt>
                <c:pt idx="7">
                  <c:v>#N/A</c:v>
                </c:pt>
              </c:numCache>
            </c:numRef>
          </c:yVal>
          <c:smooth val="1"/>
          <c:extLst>
            <c:ext xmlns:c16="http://schemas.microsoft.com/office/drawing/2014/chart" uri="{C3380CC4-5D6E-409C-BE32-E72D297353CC}">
              <c16:uniqueId val="{00000005-3C43-405D-AA2C-D9A7EDEAEB97}"/>
            </c:ext>
          </c:extLst>
        </c:ser>
        <c:ser>
          <c:idx val="6"/>
          <c:order val="6"/>
          <c:tx>
            <c:strRef>
              <c:f>'Seg300 domestic cookers'!$AW$6</c:f>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cookers'!$AW$19:$AW$26</c:f>
              <c:numCache>
                <c:formatCode>General</c:formatCode>
                <c:ptCount val="8"/>
                <c:pt idx="0">
                  <c:v>216.95058699935029</c:v>
                </c:pt>
                <c:pt idx="1">
                  <c:v>#N/A</c:v>
                </c:pt>
                <c:pt idx="2">
                  <c:v>#N/A</c:v>
                </c:pt>
                <c:pt idx="3">
                  <c:v>173.86501508280054</c:v>
                </c:pt>
                <c:pt idx="4">
                  <c:v>#N/A</c:v>
                </c:pt>
                <c:pt idx="5">
                  <c:v>182.42362010095633</c:v>
                </c:pt>
                <c:pt idx="6">
                  <c:v>#N/A</c:v>
                </c:pt>
                <c:pt idx="7">
                  <c:v>#N/A</c:v>
                </c:pt>
              </c:numCache>
            </c:numRef>
          </c:yVal>
          <c:smooth val="1"/>
          <c:extLst>
            <c:ext xmlns:c16="http://schemas.microsoft.com/office/drawing/2014/chart" uri="{C3380CC4-5D6E-409C-BE32-E72D297353CC}">
              <c16:uniqueId val="{00000006-3C43-405D-AA2C-D9A7EDEAEB97}"/>
            </c:ext>
          </c:extLst>
        </c:ser>
        <c:ser>
          <c:idx val="7"/>
          <c:order val="7"/>
          <c:tx>
            <c:strRef>
              <c:f>'Seg300 domestic cookers'!$AX$6</c:f>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cookers'!$AX$19:$AX$26</c:f>
              <c:numCache>
                <c:formatCode>General</c:formatCode>
                <c:ptCount val="8"/>
                <c:pt idx="0">
                  <c:v>134.57471821280961</c:v>
                </c:pt>
                <c:pt idx="1">
                  <c:v>#N/A</c:v>
                </c:pt>
                <c:pt idx="2">
                  <c:v>#N/A</c:v>
                </c:pt>
                <c:pt idx="3">
                  <c:v>252.94844876543968</c:v>
                </c:pt>
                <c:pt idx="4">
                  <c:v>#N/A</c:v>
                </c:pt>
                <c:pt idx="5">
                  <c:v>288.42545174838148</c:v>
                </c:pt>
                <c:pt idx="6">
                  <c:v>#N/A</c:v>
                </c:pt>
                <c:pt idx="7">
                  <c:v>#N/A</c:v>
                </c:pt>
              </c:numCache>
            </c:numRef>
          </c:yVal>
          <c:smooth val="1"/>
          <c:extLst>
            <c:ext xmlns:c16="http://schemas.microsoft.com/office/drawing/2014/chart" uri="{C3380CC4-5D6E-409C-BE32-E72D297353CC}">
              <c16:uniqueId val="{00000007-3C43-405D-AA2C-D9A7EDEAEB97}"/>
            </c:ext>
          </c:extLst>
        </c:ser>
        <c:ser>
          <c:idx val="8"/>
          <c:order val="8"/>
          <c:tx>
            <c:strRef>
              <c:f>'Seg300 domestic cookers'!$AY$6</c:f>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cookers'!$AY$19:$AY$26</c:f>
              <c:numCache>
                <c:formatCode>General</c:formatCode>
                <c:ptCount val="8"/>
                <c:pt idx="0">
                  <c:v>291.28165010466194</c:v>
                </c:pt>
                <c:pt idx="1">
                  <c:v>#N/A</c:v>
                </c:pt>
                <c:pt idx="2">
                  <c:v>#N/A</c:v>
                </c:pt>
                <c:pt idx="3">
                  <c:v>472.16845214329931</c:v>
                </c:pt>
                <c:pt idx="4">
                  <c:v>#N/A</c:v>
                </c:pt>
                <c:pt idx="5">
                  <c:v>616.3963875137398</c:v>
                </c:pt>
                <c:pt idx="6">
                  <c:v>#N/A</c:v>
                </c:pt>
                <c:pt idx="7">
                  <c:v>#N/A</c:v>
                </c:pt>
              </c:numCache>
            </c:numRef>
          </c:yVal>
          <c:smooth val="1"/>
          <c:extLst>
            <c:ext xmlns:c16="http://schemas.microsoft.com/office/drawing/2014/chart" uri="{C3380CC4-5D6E-409C-BE32-E72D297353CC}">
              <c16:uniqueId val="{00000008-3C43-405D-AA2C-D9A7EDEAEB97}"/>
            </c:ext>
          </c:extLst>
        </c:ser>
        <c:ser>
          <c:idx val="9"/>
          <c:order val="9"/>
          <c:tx>
            <c:strRef>
              <c:f>'Seg300 domestic cookers'!$AZ$6</c:f>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cookers'!$AZ$19:$AZ$26</c:f>
              <c:numCache>
                <c:formatCode>General</c:formatCode>
                <c:ptCount val="8"/>
                <c:pt idx="0">
                  <c:v>82.916849413316044</c:v>
                </c:pt>
                <c:pt idx="1">
                  <c:v>#N/A</c:v>
                </c:pt>
                <c:pt idx="2">
                  <c:v>#N/A</c:v>
                </c:pt>
                <c:pt idx="3">
                  <c:v>86.329185981622643</c:v>
                </c:pt>
                <c:pt idx="4">
                  <c:v>#N/A</c:v>
                </c:pt>
                <c:pt idx="5">
                  <c:v>79.462159395637997</c:v>
                </c:pt>
                <c:pt idx="6">
                  <c:v>#N/A</c:v>
                </c:pt>
                <c:pt idx="7">
                  <c:v>#N/A</c:v>
                </c:pt>
              </c:numCache>
            </c:numRef>
          </c:yVal>
          <c:smooth val="1"/>
          <c:extLst>
            <c:ext xmlns:c16="http://schemas.microsoft.com/office/drawing/2014/chart" uri="{C3380CC4-5D6E-409C-BE32-E72D297353CC}">
              <c16:uniqueId val="{00000009-3C43-405D-AA2C-D9A7EDEAEB97}"/>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0"/>
                <c:order val="10"/>
                <c:tx>
                  <c:strRef>
                    <c:extLst>
                      <c:ext uri="{02D57815-91ED-43cb-92C2-25804820EDAC}">
                        <c15:formulaRef>
                          <c15:sqref>'Seg300 domestic cookers'!$BA$6</c15:sqref>
                        </c15:formulaRef>
                      </c:ext>
                    </c:extLst>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extLst>
                      <c:ex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'Seg300 domestic cookers'!$BA$19:$BA$26</c15:sqref>
                        </c15:formulaRef>
                      </c:ext>
                    </c:extLst>
                    <c:numCache>
                      <c:formatCode>General</c:formatCode>
                      <c:ptCount val="8"/>
                      <c:pt idx="0">
                        <c:v>37.469723376336837</c:v>
                      </c:pt>
                      <c:pt idx="1">
                        <c:v>#N/A</c:v>
                      </c:pt>
                      <c:pt idx="2">
                        <c:v>#N/A</c:v>
                      </c:pt>
                      <c:pt idx="3">
                        <c:v>45.698943108293335</c:v>
                      </c:pt>
                      <c:pt idx="4">
                        <c:v>#N/A</c:v>
                      </c:pt>
                      <c:pt idx="5">
                        <c:v>58.901395786524908</c:v>
                      </c:pt>
                      <c:pt idx="6">
                        <c:v>#N/A</c:v>
                      </c:pt>
                      <c:pt idx="7">
                        <c:v>#N/A</c:v>
                      </c:pt>
                    </c:numCache>
                  </c:numRef>
                </c:yVal>
                <c:smooth val="1"/>
                <c:extLst>
                  <c:ext xmlns:c16="http://schemas.microsoft.com/office/drawing/2014/chart" uri="{C3380CC4-5D6E-409C-BE32-E72D297353CC}">
                    <c16:uniqueId val="{0000000A-3C43-405D-AA2C-D9A7EDEAEB97}"/>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'Seg300 domestic cookers'!$BB$6</c15:sqref>
                        </c15:formulaRef>
                      </c:ext>
                    </c:extLst>
                    <c:strCache>
                      <c:ptCount val="1"/>
                      <c:pt idx="0">
                        <c:v>EN08</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cookers'!$BB$19:$BB$26</c15:sqref>
                        </c15:formulaRef>
                      </c:ext>
                    </c:extLst>
                    <c:numCache>
                      <c:formatCode>General</c:formatCode>
                      <c:ptCount val="8"/>
                      <c:pt idx="0">
                        <c:v>665.0088720237261</c:v>
                      </c:pt>
                      <c:pt idx="1">
                        <c:v>#N/A</c:v>
                      </c:pt>
                      <c:pt idx="2">
                        <c:v>#N/A</c:v>
                      </c:pt>
                      <c:pt idx="3">
                        <c:v>510.43943960010517</c:v>
                      </c:pt>
                      <c:pt idx="4">
                        <c:v>#N/A</c:v>
                      </c:pt>
                      <c:pt idx="5">
                        <c:v>788.97335394816332</c:v>
                      </c:pt>
                      <c:pt idx="6">
                        <c:v>#N/A</c:v>
                      </c:pt>
                      <c:pt idx="7">
                        <c:v>#N/A</c:v>
                      </c:pt>
                    </c:numCache>
                  </c:numRef>
                </c:yVal>
                <c:smooth val="1"/>
                <c:extLst xmlns:c15="http://schemas.microsoft.com/office/drawing/2012/chart">
                  <c:ext xmlns:c16="http://schemas.microsoft.com/office/drawing/2014/chart" uri="{C3380CC4-5D6E-409C-BE32-E72D297353CC}">
                    <c16:uniqueId val="{0000000B-3C43-405D-AA2C-D9A7EDEAEB97}"/>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'Seg300 domestic cookers'!$BC$6</c15:sqref>
                        </c15:formulaRef>
                      </c:ext>
                    </c:extLst>
                    <c:strCache>
                      <c:ptCount val="1"/>
                      <c:pt idx="0">
                        <c:v>EN11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cookers'!$BC$19:$BC$26</c15:sqref>
                        </c15:formulaRef>
                      </c:ext>
                    </c:extLst>
                    <c:numCache>
                      <c:formatCode>General</c:formatCode>
                      <c:ptCount val="8"/>
                      <c:pt idx="0">
                        <c:v>239.17788392455657</c:v>
                      </c:pt>
                      <c:pt idx="1">
                        <c:v>#N/A</c:v>
                      </c:pt>
                      <c:pt idx="2">
                        <c:v>#N/A</c:v>
                      </c:pt>
                      <c:pt idx="3">
                        <c:v>70.331899781938205</c:v>
                      </c:pt>
                      <c:pt idx="4">
                        <c:v>#N/A</c:v>
                      </c:pt>
                      <c:pt idx="5">
                        <c:v>51.808557828218731</c:v>
                      </c:pt>
                      <c:pt idx="6">
                        <c:v>#N/A</c:v>
                      </c:pt>
                      <c:pt idx="7">
                        <c:v>#N/A</c:v>
                      </c:pt>
                    </c:numCache>
                  </c:numRef>
                </c:yVal>
                <c:smooth val="1"/>
                <c:extLst xmlns:c15="http://schemas.microsoft.com/office/drawing/2012/chart">
                  <c:ext xmlns:c16="http://schemas.microsoft.com/office/drawing/2014/chart" uri="{C3380CC4-5D6E-409C-BE32-E72D297353CC}">
                    <c16:uniqueId val="{0000000C-3C43-405D-AA2C-D9A7EDEAEB97}"/>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'Seg300 domestic cookers'!$BD$6</c15:sqref>
                        </c15:formulaRef>
                      </c:ext>
                    </c:extLst>
                    <c:strCache>
                      <c:ptCount val="1"/>
                      <c:pt idx="0">
                        <c:v>EN12</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cookers'!$BD$19:$BD$26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0D-3C43-405D-AA2C-D9A7EDEAEB97}"/>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'Seg300 domestic cookers'!$BE$6</c15:sqref>
                        </c15:formulaRef>
                      </c:ext>
                    </c:extLst>
                    <c:strCache>
                      <c:ptCount val="1"/>
                      <c:pt idx="0">
                        <c:v>EN12</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cookers'!$BE$19:$BE$26</c15:sqref>
                        </c15:formulaRef>
                      </c:ext>
                    </c:extLst>
                    <c:numCache>
                      <c:formatCode>General</c:formatCode>
                      <c:ptCount val="8"/>
                      <c:pt idx="0">
                        <c:v>86.807320335064048</c:v>
                      </c:pt>
                      <c:pt idx="1">
                        <c:v>#N/A</c:v>
                      </c:pt>
                      <c:pt idx="2">
                        <c:v>#N/A</c:v>
                      </c:pt>
                      <c:pt idx="3">
                        <c:v>112.90733355616008</c:v>
                      </c:pt>
                      <c:pt idx="4">
                        <c:v>#N/A</c:v>
                      </c:pt>
                      <c:pt idx="5">
                        <c:v>165.47485656007822</c:v>
                      </c:pt>
                      <c:pt idx="6">
                        <c:v>#N/A</c:v>
                      </c:pt>
                      <c:pt idx="7">
                        <c:v>#N/A</c:v>
                      </c:pt>
                    </c:numCache>
                  </c:numRef>
                </c:yVal>
                <c:smooth val="1"/>
                <c:extLst xmlns:c15="http://schemas.microsoft.com/office/drawing/2012/chart">
                  <c:ext xmlns:c16="http://schemas.microsoft.com/office/drawing/2014/chart" uri="{C3380CC4-5D6E-409C-BE32-E72D297353CC}">
                    <c16:uniqueId val="{0000000E-3C43-405D-AA2C-D9A7EDEAEB97}"/>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'Seg300 domestic cookers'!$BF$6</c15:sqref>
                        </c15:formulaRef>
                      </c:ext>
                    </c:extLst>
                    <c:strCache>
                      <c:ptCount val="1"/>
                      <c:pt idx="0">
                        <c:v>D3</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cookers'!$BF$19:$BF$26</c15:sqref>
                        </c15:formulaRef>
                      </c:ext>
                    </c:extLst>
                    <c:numCache>
                      <c:formatCode>General</c:formatCode>
                      <c:ptCount val="8"/>
                      <c:pt idx="0">
                        <c:v>593.27603311304483</c:v>
                      </c:pt>
                      <c:pt idx="1">
                        <c:v>#N/A</c:v>
                      </c:pt>
                      <c:pt idx="2">
                        <c:v>891.80750150469862</c:v>
                      </c:pt>
                      <c:pt idx="3">
                        <c:v>#N/A</c:v>
                      </c:pt>
                      <c:pt idx="4">
                        <c:v>1055.7825152612875</c:v>
                      </c:pt>
                      <c:pt idx="5">
                        <c:v>951.24366740443043</c:v>
                      </c:pt>
                      <c:pt idx="6">
                        <c:v>839.50012565056409</c:v>
                      </c:pt>
                      <c:pt idx="7">
                        <c:v>802.42583794326799</c:v>
                      </c:pt>
                    </c:numCache>
                  </c:numRef>
                </c:yVal>
                <c:smooth val="1"/>
                <c:extLst xmlns:c15="http://schemas.microsoft.com/office/drawing/2012/chart">
                  <c:ext xmlns:c16="http://schemas.microsoft.com/office/drawing/2014/chart" uri="{C3380CC4-5D6E-409C-BE32-E72D297353CC}">
                    <c16:uniqueId val="{0000000F-3C43-405D-AA2C-D9A7EDEAEB97}"/>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'Seg300 domestic cookers'!$BG$6</c15:sqref>
                        </c15:formulaRef>
                      </c:ext>
                    </c:extLst>
                    <c:strCache>
                      <c:ptCount val="1"/>
                      <c:pt idx="0">
                        <c:v>D9v0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cookers'!$BG$19:$BG$26</c15:sqref>
                        </c15:formulaRef>
                      </c:ext>
                    </c:extLst>
                    <c:numCache>
                      <c:formatCode>General</c:formatCode>
                      <c:ptCount val="8"/>
                      <c:pt idx="0">
                        <c:v>1847.4777725909139</c:v>
                      </c:pt>
                      <c:pt idx="1">
                        <c:v>#N/A</c:v>
                      </c:pt>
                      <c:pt idx="2">
                        <c:v>#N/A</c:v>
                      </c:pt>
                      <c:pt idx="3">
                        <c:v>1930.3383276662773</c:v>
                      </c:pt>
                      <c:pt idx="4">
                        <c:v>#N/A</c:v>
                      </c:pt>
                      <c:pt idx="5">
                        <c:v>1921.9711516218069</c:v>
                      </c:pt>
                      <c:pt idx="6">
                        <c:v>#N/A</c:v>
                      </c:pt>
                      <c:pt idx="7">
                        <c:v>#N/A</c:v>
                      </c:pt>
                    </c:numCache>
                  </c:numRef>
                </c:yVal>
                <c:smooth val="1"/>
                <c:extLst xmlns:c15="http://schemas.microsoft.com/office/drawing/2012/chart">
                  <c:ext xmlns:c16="http://schemas.microsoft.com/office/drawing/2014/chart" uri="{C3380CC4-5D6E-409C-BE32-E72D297353CC}">
                    <c16:uniqueId val="{00000010-3C43-405D-AA2C-D9A7EDEAEB97}"/>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'Seg300 domestic cookers'!$BH$6</c15:sqref>
                        </c15:formulaRef>
                      </c:ext>
                    </c:extLst>
                    <c:strCache>
                      <c:ptCount val="1"/>
                      <c:pt idx="0">
                        <c:v>D10v</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cookers'!$BH$19:$BH$26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1-3C43-405D-AA2C-D9A7EDEAEB97}"/>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cookers'!$AR$17</c:f>
          <c:strCache>
            <c:ptCount val="1"/>
            <c:pt idx="0">
              <c:v>THyGA Segment Seg300 domestic cookers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10"/>
          <c:order val="10"/>
          <c:tx>
            <c:strRef>
              <c:f>'Seg300 domestic cookers'!$BA$6</c:f>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cookers'!$BA$19:$BA$26</c:f>
              <c:numCache>
                <c:formatCode>General</c:formatCode>
                <c:ptCount val="8"/>
                <c:pt idx="0">
                  <c:v>37.469723376336837</c:v>
                </c:pt>
                <c:pt idx="1">
                  <c:v>#N/A</c:v>
                </c:pt>
                <c:pt idx="2">
                  <c:v>#N/A</c:v>
                </c:pt>
                <c:pt idx="3">
                  <c:v>45.698943108293335</c:v>
                </c:pt>
                <c:pt idx="4">
                  <c:v>#N/A</c:v>
                </c:pt>
                <c:pt idx="5">
                  <c:v>58.901395786524908</c:v>
                </c:pt>
                <c:pt idx="6">
                  <c:v>#N/A</c:v>
                </c:pt>
                <c:pt idx="7">
                  <c:v>#N/A</c:v>
                </c:pt>
              </c:numCache>
            </c:numRef>
          </c:yVal>
          <c:smooth val="1"/>
          <c:extLst>
            <c:ext xmlns:c16="http://schemas.microsoft.com/office/drawing/2014/chart" uri="{C3380CC4-5D6E-409C-BE32-E72D297353CC}">
              <c16:uniqueId val="{00000000-8754-4C68-96D0-A5792636BE55}"/>
            </c:ext>
          </c:extLst>
        </c:ser>
        <c:ser>
          <c:idx val="11"/>
          <c:order val="11"/>
          <c:tx>
            <c:strRef>
              <c:f>'Seg300 domestic cookers'!$BB$6</c:f>
              <c:strCache>
                <c:ptCount val="1"/>
                <c:pt idx="0">
                  <c:v>EN08</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cookers'!$BB$19:$BB$26</c:f>
              <c:numCache>
                <c:formatCode>General</c:formatCode>
                <c:ptCount val="8"/>
                <c:pt idx="0">
                  <c:v>665.0088720237261</c:v>
                </c:pt>
                <c:pt idx="1">
                  <c:v>#N/A</c:v>
                </c:pt>
                <c:pt idx="2">
                  <c:v>#N/A</c:v>
                </c:pt>
                <c:pt idx="3">
                  <c:v>510.43943960010517</c:v>
                </c:pt>
                <c:pt idx="4">
                  <c:v>#N/A</c:v>
                </c:pt>
                <c:pt idx="5">
                  <c:v>788.97335394816332</c:v>
                </c:pt>
                <c:pt idx="6">
                  <c:v>#N/A</c:v>
                </c:pt>
                <c:pt idx="7">
                  <c:v>#N/A</c:v>
                </c:pt>
              </c:numCache>
            </c:numRef>
          </c:yVal>
          <c:smooth val="1"/>
          <c:extLst>
            <c:ext xmlns:c16="http://schemas.microsoft.com/office/drawing/2014/chart" uri="{C3380CC4-5D6E-409C-BE32-E72D297353CC}">
              <c16:uniqueId val="{00000001-8754-4C68-96D0-A5792636BE55}"/>
            </c:ext>
          </c:extLst>
        </c:ser>
        <c:ser>
          <c:idx val="12"/>
          <c:order val="12"/>
          <c:tx>
            <c:strRef>
              <c:f>'Seg300 domestic cookers'!$BC$6</c:f>
              <c:strCache>
                <c:ptCount val="1"/>
                <c:pt idx="0">
                  <c:v>EN11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cookers'!$BC$19:$BC$26</c:f>
              <c:numCache>
                <c:formatCode>General</c:formatCode>
                <c:ptCount val="8"/>
                <c:pt idx="0">
                  <c:v>239.17788392455657</c:v>
                </c:pt>
                <c:pt idx="1">
                  <c:v>#N/A</c:v>
                </c:pt>
                <c:pt idx="2">
                  <c:v>#N/A</c:v>
                </c:pt>
                <c:pt idx="3">
                  <c:v>70.331899781938205</c:v>
                </c:pt>
                <c:pt idx="4">
                  <c:v>#N/A</c:v>
                </c:pt>
                <c:pt idx="5">
                  <c:v>51.808557828218731</c:v>
                </c:pt>
                <c:pt idx="6">
                  <c:v>#N/A</c:v>
                </c:pt>
                <c:pt idx="7">
                  <c:v>#N/A</c:v>
                </c:pt>
              </c:numCache>
            </c:numRef>
          </c:yVal>
          <c:smooth val="1"/>
          <c:extLst>
            <c:ext xmlns:c16="http://schemas.microsoft.com/office/drawing/2014/chart" uri="{C3380CC4-5D6E-409C-BE32-E72D297353CC}">
              <c16:uniqueId val="{00000002-8754-4C68-96D0-A5792636BE55}"/>
            </c:ext>
          </c:extLst>
        </c:ser>
        <c:ser>
          <c:idx val="13"/>
          <c:order val="13"/>
          <c:tx>
            <c:strRef>
              <c:f>'Seg300 domestic cookers'!$BD$6</c:f>
              <c:strCache>
                <c:ptCount val="1"/>
                <c:pt idx="0">
                  <c:v>EN12</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cookers'!$BD$19:$BD$26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3-8754-4C68-96D0-A5792636BE55}"/>
            </c:ext>
          </c:extLst>
        </c:ser>
        <c:ser>
          <c:idx val="14"/>
          <c:order val="14"/>
          <c:tx>
            <c:strRef>
              <c:f>'Seg300 domestic cookers'!$BE$6</c:f>
              <c:strCache>
                <c:ptCount val="1"/>
                <c:pt idx="0">
                  <c:v>EN12</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cookers'!$BE$19:$BE$26</c:f>
              <c:numCache>
                <c:formatCode>General</c:formatCode>
                <c:ptCount val="8"/>
                <c:pt idx="0">
                  <c:v>86.807320335064048</c:v>
                </c:pt>
                <c:pt idx="1">
                  <c:v>#N/A</c:v>
                </c:pt>
                <c:pt idx="2">
                  <c:v>#N/A</c:v>
                </c:pt>
                <c:pt idx="3">
                  <c:v>112.90733355616008</c:v>
                </c:pt>
                <c:pt idx="4">
                  <c:v>#N/A</c:v>
                </c:pt>
                <c:pt idx="5">
                  <c:v>165.47485656007822</c:v>
                </c:pt>
                <c:pt idx="6">
                  <c:v>#N/A</c:v>
                </c:pt>
                <c:pt idx="7">
                  <c:v>#N/A</c:v>
                </c:pt>
              </c:numCache>
            </c:numRef>
          </c:yVal>
          <c:smooth val="1"/>
          <c:extLst>
            <c:ext xmlns:c16="http://schemas.microsoft.com/office/drawing/2014/chart" uri="{C3380CC4-5D6E-409C-BE32-E72D297353CC}">
              <c16:uniqueId val="{00000004-8754-4C68-96D0-A5792636BE55}"/>
            </c:ext>
          </c:extLst>
        </c:ser>
        <c:ser>
          <c:idx val="15"/>
          <c:order val="15"/>
          <c:tx>
            <c:strRef>
              <c:f>'Seg300 domestic cookers'!$BF$6</c:f>
              <c:strCache>
                <c:ptCount val="1"/>
                <c:pt idx="0">
                  <c:v>D3</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cookers'!$BF$19:$BF$26</c:f>
              <c:numCache>
                <c:formatCode>General</c:formatCode>
                <c:ptCount val="8"/>
                <c:pt idx="0">
                  <c:v>593.27603311304483</c:v>
                </c:pt>
                <c:pt idx="1">
                  <c:v>#N/A</c:v>
                </c:pt>
                <c:pt idx="2">
                  <c:v>891.80750150469862</c:v>
                </c:pt>
                <c:pt idx="3">
                  <c:v>#N/A</c:v>
                </c:pt>
                <c:pt idx="4">
                  <c:v>1055.7825152612875</c:v>
                </c:pt>
                <c:pt idx="5">
                  <c:v>951.24366740443043</c:v>
                </c:pt>
                <c:pt idx="6">
                  <c:v>839.50012565056409</c:v>
                </c:pt>
                <c:pt idx="7">
                  <c:v>802.42583794326799</c:v>
                </c:pt>
              </c:numCache>
            </c:numRef>
          </c:yVal>
          <c:smooth val="1"/>
          <c:extLst>
            <c:ext xmlns:c16="http://schemas.microsoft.com/office/drawing/2014/chart" uri="{C3380CC4-5D6E-409C-BE32-E72D297353CC}">
              <c16:uniqueId val="{00000005-8754-4C68-96D0-A5792636BE55}"/>
            </c:ext>
          </c:extLst>
        </c:ser>
        <c:ser>
          <c:idx val="16"/>
          <c:order val="16"/>
          <c:tx>
            <c:strRef>
              <c:f>'Seg300 domestic cookers'!$BG$6</c:f>
              <c:strCache>
                <c:ptCount val="1"/>
                <c:pt idx="0">
                  <c:v>D9v0</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cookers'!$BG$19:$BG$26</c:f>
              <c:numCache>
                <c:formatCode>General</c:formatCode>
                <c:ptCount val="8"/>
                <c:pt idx="0">
                  <c:v>1847.4777725909139</c:v>
                </c:pt>
                <c:pt idx="1">
                  <c:v>#N/A</c:v>
                </c:pt>
                <c:pt idx="2">
                  <c:v>#N/A</c:v>
                </c:pt>
                <c:pt idx="3">
                  <c:v>1930.3383276662773</c:v>
                </c:pt>
                <c:pt idx="4">
                  <c:v>#N/A</c:v>
                </c:pt>
                <c:pt idx="5">
                  <c:v>1921.9711516218069</c:v>
                </c:pt>
                <c:pt idx="6">
                  <c:v>#N/A</c:v>
                </c:pt>
                <c:pt idx="7">
                  <c:v>#N/A</c:v>
                </c:pt>
              </c:numCache>
            </c:numRef>
          </c:yVal>
          <c:smooth val="1"/>
          <c:extLst>
            <c:ext xmlns:c16="http://schemas.microsoft.com/office/drawing/2014/chart" uri="{C3380CC4-5D6E-409C-BE32-E72D297353CC}">
              <c16:uniqueId val="{00000006-8754-4C68-96D0-A5792636BE55}"/>
            </c:ext>
          </c:extLst>
        </c:ser>
        <c:ser>
          <c:idx val="17"/>
          <c:order val="17"/>
          <c:tx>
            <c:strRef>
              <c:f>'Seg300 domestic cookers'!$BH$6</c:f>
              <c:strCache>
                <c:ptCount val="1"/>
                <c:pt idx="0">
                  <c:v>D10v</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cookers'!$BH$19:$BH$26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7-8754-4C68-96D0-A5792636BE55}"/>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0"/>
                <c:order val="0"/>
                <c:tx>
                  <c:strRef>
                    <c:extLst>
                      <c:ext uri="{02D57815-91ED-43cb-92C2-25804820EDAC}">
                        <c15:formulaRef>
                          <c15:sqref>'Seg300 domestic cookers'!$AQ$6</c15:sqref>
                        </c15:formulaRef>
                      </c:ext>
                    </c:extLst>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'Seg300 domestic cookers'!$AQ$19:$AQ$26</c15:sqref>
                        </c15:formulaRef>
                      </c:ext>
                    </c:extLst>
                    <c:numCache>
                      <c:formatCode>General</c:formatCode>
                      <c:ptCount val="8"/>
                      <c:pt idx="0">
                        <c:v>226.9342775780965</c:v>
                      </c:pt>
                      <c:pt idx="1">
                        <c:v>#N/A</c:v>
                      </c:pt>
                      <c:pt idx="2">
                        <c:v>#N/A</c:v>
                      </c:pt>
                      <c:pt idx="3">
                        <c:v>#N/A</c:v>
                      </c:pt>
                      <c:pt idx="4">
                        <c:v>#N/A</c:v>
                      </c:pt>
                      <c:pt idx="5">
                        <c:v>#N/A</c:v>
                      </c:pt>
                      <c:pt idx="6">
                        <c:v>#N/A</c:v>
                      </c:pt>
                      <c:pt idx="7">
                        <c:v>188.40866201044287</c:v>
                      </c:pt>
                    </c:numCache>
                  </c:numRef>
                </c:yVal>
                <c:smooth val="1"/>
                <c:extLst>
                  <c:ext xmlns:c16="http://schemas.microsoft.com/office/drawing/2014/chart" uri="{C3380CC4-5D6E-409C-BE32-E72D297353CC}">
                    <c16:uniqueId val="{0000000A-8754-4C68-96D0-A5792636BE55}"/>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'Seg300 domestic cookers'!$AR$6</c15:sqref>
                        </c15:formulaRef>
                      </c:ext>
                    </c:extLst>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cookers'!$AR$19:$AR$26</c15:sqref>
                        </c15:formulaRef>
                      </c:ext>
                    </c:extLst>
                    <c:numCache>
                      <c:formatCode>General</c:formatCode>
                      <c:ptCount val="8"/>
                      <c:pt idx="0">
                        <c:v>105.40902148661259</c:v>
                      </c:pt>
                      <c:pt idx="1">
                        <c:v>#N/A</c:v>
                      </c:pt>
                      <c:pt idx="2">
                        <c:v>#N/A</c:v>
                      </c:pt>
                      <c:pt idx="3">
                        <c:v>#N/A</c:v>
                      </c:pt>
                      <c:pt idx="4">
                        <c:v>#N/A</c:v>
                      </c:pt>
                      <c:pt idx="5">
                        <c:v>#N/A</c:v>
                      </c:pt>
                      <c:pt idx="6">
                        <c:v>#N/A</c:v>
                      </c:pt>
                      <c:pt idx="7">
                        <c:v>112.63673579537961</c:v>
                      </c:pt>
                    </c:numCache>
                  </c:numRef>
                </c:yVal>
                <c:smooth val="1"/>
                <c:extLst xmlns:c15="http://schemas.microsoft.com/office/drawing/2012/chart">
                  <c:ext xmlns:c16="http://schemas.microsoft.com/office/drawing/2014/chart" uri="{C3380CC4-5D6E-409C-BE32-E72D297353CC}">
                    <c16:uniqueId val="{0000000B-8754-4C68-96D0-A5792636BE55}"/>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'Seg300 domestic cookers'!$AS$6</c15:sqref>
                        </c15:formulaRef>
                      </c:ext>
                    </c:extLst>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cookers'!$AS$19:$AS$26</c15:sqref>
                        </c15:formulaRef>
                      </c:ext>
                    </c:extLst>
                    <c:numCache>
                      <c:formatCode>General</c:formatCode>
                      <c:ptCount val="8"/>
                      <c:pt idx="0">
                        <c:v>246.44446433820437</c:v>
                      </c:pt>
                      <c:pt idx="1">
                        <c:v>#N/A</c:v>
                      </c:pt>
                      <c:pt idx="2">
                        <c:v>#N/A</c:v>
                      </c:pt>
                      <c:pt idx="3">
                        <c:v>194.12697236177939</c:v>
                      </c:pt>
                      <c:pt idx="4">
                        <c:v>#N/A</c:v>
                      </c:pt>
                      <c:pt idx="5">
                        <c:v>202.96656445900032</c:v>
                      </c:pt>
                      <c:pt idx="6">
                        <c:v>#N/A</c:v>
                      </c:pt>
                      <c:pt idx="7">
                        <c:v>#N/A</c:v>
                      </c:pt>
                    </c:numCache>
                  </c:numRef>
                </c:yVal>
                <c:smooth val="1"/>
                <c:extLst xmlns:c15="http://schemas.microsoft.com/office/drawing/2012/chart">
                  <c:ext xmlns:c16="http://schemas.microsoft.com/office/drawing/2014/chart" uri="{C3380CC4-5D6E-409C-BE32-E72D297353CC}">
                    <c16:uniqueId val="{0000000C-8754-4C68-96D0-A5792636BE55}"/>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'Seg300 domestic cookers'!$AT$6</c15:sqref>
                        </c15:formulaRef>
                      </c:ext>
                    </c:extLst>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cookers'!$AT$19:$AT$26</c15:sqref>
                        </c15:formulaRef>
                      </c:ext>
                    </c:extLst>
                    <c:numCache>
                      <c:formatCode>General</c:formatCode>
                      <c:ptCount val="8"/>
                      <c:pt idx="0">
                        <c:v>372.4049683332866</c:v>
                      </c:pt>
                      <c:pt idx="1">
                        <c:v>#N/A</c:v>
                      </c:pt>
                      <c:pt idx="2">
                        <c:v>#N/A</c:v>
                      </c:pt>
                      <c:pt idx="3">
                        <c:v>561.5815986180047</c:v>
                      </c:pt>
                      <c:pt idx="4">
                        <c:v>#N/A</c:v>
                      </c:pt>
                      <c:pt idx="5">
                        <c:v>642.72745412016775</c:v>
                      </c:pt>
                      <c:pt idx="6">
                        <c:v>#N/A</c:v>
                      </c:pt>
                      <c:pt idx="7">
                        <c:v>#N/A</c:v>
                      </c:pt>
                    </c:numCache>
                  </c:numRef>
                </c:yVal>
                <c:smooth val="1"/>
                <c:extLst xmlns:c15="http://schemas.microsoft.com/office/drawing/2012/chart">
                  <c:ext xmlns:c16="http://schemas.microsoft.com/office/drawing/2014/chart" uri="{C3380CC4-5D6E-409C-BE32-E72D297353CC}">
                    <c16:uniqueId val="{0000000D-8754-4C68-96D0-A5792636BE55}"/>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'Seg300 domestic cookers'!$AU$6</c15:sqref>
                        </c15:formulaRef>
                      </c:ext>
                    </c:extLst>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cookers'!$AU$19:$AU$26</c15:sqref>
                        </c15:formulaRef>
                      </c:ext>
                    </c:extLst>
                    <c:numCache>
                      <c:formatCode>General</c:formatCode>
                      <c:ptCount val="8"/>
                      <c:pt idx="0">
                        <c:v>95</c:v>
                      </c:pt>
                      <c:pt idx="1">
                        <c:v>#N/A</c:v>
                      </c:pt>
                      <c:pt idx="2">
                        <c:v>#N/A</c:v>
                      </c:pt>
                      <c:pt idx="3">
                        <c:v>214</c:v>
                      </c:pt>
                      <c:pt idx="4">
                        <c:v>#N/A</c:v>
                      </c:pt>
                      <c:pt idx="5">
                        <c:v>250</c:v>
                      </c:pt>
                      <c:pt idx="6">
                        <c:v>#N/A</c:v>
                      </c:pt>
                      <c:pt idx="7">
                        <c:v>#N/A</c:v>
                      </c:pt>
                    </c:numCache>
                  </c:numRef>
                </c:yVal>
                <c:smooth val="1"/>
                <c:extLst xmlns:c15="http://schemas.microsoft.com/office/drawing/2012/chart">
                  <c:ext xmlns:c16="http://schemas.microsoft.com/office/drawing/2014/chart" uri="{C3380CC4-5D6E-409C-BE32-E72D297353CC}">
                    <c16:uniqueId val="{0000000E-8754-4C68-96D0-A5792636BE55}"/>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'Seg300 domestic cookers'!$AV$6</c15:sqref>
                        </c15:formulaRef>
                      </c:ext>
                    </c:extLst>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cookers'!$AV$19:$AV$26</c15:sqref>
                        </c15:formulaRef>
                      </c:ext>
                    </c:extLst>
                    <c:numCache>
                      <c:formatCode>General</c:formatCode>
                      <c:ptCount val="8"/>
                      <c:pt idx="0">
                        <c:v>61.650719189472298</c:v>
                      </c:pt>
                      <c:pt idx="1">
                        <c:v>#N/A</c:v>
                      </c:pt>
                      <c:pt idx="2">
                        <c:v>#N/A</c:v>
                      </c:pt>
                      <c:pt idx="3">
                        <c:v>223.57248796350402</c:v>
                      </c:pt>
                      <c:pt idx="4">
                        <c:v>#N/A</c:v>
                      </c:pt>
                      <c:pt idx="5">
                        <c:v>514.98522507821747</c:v>
                      </c:pt>
                      <c:pt idx="6">
                        <c:v>#N/A</c:v>
                      </c:pt>
                      <c:pt idx="7">
                        <c:v>#N/A</c:v>
                      </c:pt>
                    </c:numCache>
                  </c:numRef>
                </c:yVal>
                <c:smooth val="1"/>
                <c:extLst xmlns:c15="http://schemas.microsoft.com/office/drawing/2012/chart">
                  <c:ext xmlns:c16="http://schemas.microsoft.com/office/drawing/2014/chart" uri="{C3380CC4-5D6E-409C-BE32-E72D297353CC}">
                    <c16:uniqueId val="{0000000F-8754-4C68-96D0-A5792636BE55}"/>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'Seg300 domestic cookers'!$AW$6</c15:sqref>
                        </c15:formulaRef>
                      </c:ext>
                    </c:extLst>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cookers'!$AW$19:$AW$26</c15:sqref>
                        </c15:formulaRef>
                      </c:ext>
                    </c:extLst>
                    <c:numCache>
                      <c:formatCode>General</c:formatCode>
                      <c:ptCount val="8"/>
                      <c:pt idx="0">
                        <c:v>216.95058699935029</c:v>
                      </c:pt>
                      <c:pt idx="1">
                        <c:v>#N/A</c:v>
                      </c:pt>
                      <c:pt idx="2">
                        <c:v>#N/A</c:v>
                      </c:pt>
                      <c:pt idx="3">
                        <c:v>173.86501508280054</c:v>
                      </c:pt>
                      <c:pt idx="4">
                        <c:v>#N/A</c:v>
                      </c:pt>
                      <c:pt idx="5">
                        <c:v>182.42362010095633</c:v>
                      </c:pt>
                      <c:pt idx="6">
                        <c:v>#N/A</c:v>
                      </c:pt>
                      <c:pt idx="7">
                        <c:v>#N/A</c:v>
                      </c:pt>
                    </c:numCache>
                  </c:numRef>
                </c:yVal>
                <c:smooth val="1"/>
                <c:extLst xmlns:c15="http://schemas.microsoft.com/office/drawing/2012/chart">
                  <c:ext xmlns:c16="http://schemas.microsoft.com/office/drawing/2014/chart" uri="{C3380CC4-5D6E-409C-BE32-E72D297353CC}">
                    <c16:uniqueId val="{00000010-8754-4C68-96D0-A5792636BE55}"/>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'Seg300 domestic cookers'!$AX$6</c15:sqref>
                        </c15:formulaRef>
                      </c:ext>
                    </c:extLst>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cookers'!$AX$19:$AX$26</c15:sqref>
                        </c15:formulaRef>
                      </c:ext>
                    </c:extLst>
                    <c:numCache>
                      <c:formatCode>General</c:formatCode>
                      <c:ptCount val="8"/>
                      <c:pt idx="0">
                        <c:v>134.57471821280961</c:v>
                      </c:pt>
                      <c:pt idx="1">
                        <c:v>#N/A</c:v>
                      </c:pt>
                      <c:pt idx="2">
                        <c:v>#N/A</c:v>
                      </c:pt>
                      <c:pt idx="3">
                        <c:v>252.94844876543968</c:v>
                      </c:pt>
                      <c:pt idx="4">
                        <c:v>#N/A</c:v>
                      </c:pt>
                      <c:pt idx="5">
                        <c:v>288.42545174838148</c:v>
                      </c:pt>
                      <c:pt idx="6">
                        <c:v>#N/A</c:v>
                      </c:pt>
                      <c:pt idx="7">
                        <c:v>#N/A</c:v>
                      </c:pt>
                    </c:numCache>
                  </c:numRef>
                </c:yVal>
                <c:smooth val="1"/>
                <c:extLst xmlns:c15="http://schemas.microsoft.com/office/drawing/2012/chart">
                  <c:ext xmlns:c16="http://schemas.microsoft.com/office/drawing/2014/chart" uri="{C3380CC4-5D6E-409C-BE32-E72D297353CC}">
                    <c16:uniqueId val="{00000011-8754-4C68-96D0-A5792636BE55}"/>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'Seg300 domestic cookers'!$AY$6</c15:sqref>
                        </c15:formulaRef>
                      </c:ext>
                    </c:extLst>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cookers'!$AY$19:$AY$26</c15:sqref>
                        </c15:formulaRef>
                      </c:ext>
                    </c:extLst>
                    <c:numCache>
                      <c:formatCode>General</c:formatCode>
                      <c:ptCount val="8"/>
                      <c:pt idx="0">
                        <c:v>291.28165010466194</c:v>
                      </c:pt>
                      <c:pt idx="1">
                        <c:v>#N/A</c:v>
                      </c:pt>
                      <c:pt idx="2">
                        <c:v>#N/A</c:v>
                      </c:pt>
                      <c:pt idx="3">
                        <c:v>472.16845214329931</c:v>
                      </c:pt>
                      <c:pt idx="4">
                        <c:v>#N/A</c:v>
                      </c:pt>
                      <c:pt idx="5">
                        <c:v>616.3963875137398</c:v>
                      </c:pt>
                      <c:pt idx="6">
                        <c:v>#N/A</c:v>
                      </c:pt>
                      <c:pt idx="7">
                        <c:v>#N/A</c:v>
                      </c:pt>
                    </c:numCache>
                  </c:numRef>
                </c:yVal>
                <c:smooth val="1"/>
                <c:extLst xmlns:c15="http://schemas.microsoft.com/office/drawing/2012/chart">
                  <c:ext xmlns:c16="http://schemas.microsoft.com/office/drawing/2014/chart" uri="{C3380CC4-5D6E-409C-BE32-E72D297353CC}">
                    <c16:uniqueId val="{00000012-8754-4C68-96D0-A5792636BE55}"/>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'Seg300 domestic cookers'!$AZ$6</c15:sqref>
                        </c15:formulaRef>
                      </c:ext>
                    </c:extLst>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extLst xmlns:c15="http://schemas.microsoft.com/office/drawing/2012/chart">
                      <c:ext xmlns:c15="http://schemas.microsoft.com/office/drawing/2012/chart" uri="{02D57815-91ED-43cb-92C2-25804820EDAC}">
                        <c15:formulaRef>
                          <c15:sqref>'Seg300 domestic cookers'!$AP$19:$AP$26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'Seg300 domestic cookers'!$AZ$19:$AZ$26</c15:sqref>
                        </c15:formulaRef>
                      </c:ext>
                    </c:extLst>
                    <c:numCache>
                      <c:formatCode>General</c:formatCode>
                      <c:ptCount val="8"/>
                      <c:pt idx="0">
                        <c:v>82.916849413316044</c:v>
                      </c:pt>
                      <c:pt idx="1">
                        <c:v>#N/A</c:v>
                      </c:pt>
                      <c:pt idx="2">
                        <c:v>#N/A</c:v>
                      </c:pt>
                      <c:pt idx="3">
                        <c:v>86.329185981622643</c:v>
                      </c:pt>
                      <c:pt idx="4">
                        <c:v>#N/A</c:v>
                      </c:pt>
                      <c:pt idx="5">
                        <c:v>79.462159395637997</c:v>
                      </c:pt>
                      <c:pt idx="6">
                        <c:v>#N/A</c:v>
                      </c:pt>
                      <c:pt idx="7">
                        <c:v>#N/A</c:v>
                      </c:pt>
                    </c:numCache>
                  </c:numRef>
                </c:yVal>
                <c:smooth val="1"/>
                <c:extLst xmlns:c15="http://schemas.microsoft.com/office/drawing/2012/chart">
                  <c:ext xmlns:c16="http://schemas.microsoft.com/office/drawing/2014/chart" uri="{C3380CC4-5D6E-409C-BE32-E72D297353CC}">
                    <c16:uniqueId val="{00000013-8754-4C68-96D0-A5792636BE55}"/>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cookers'!$AR$5</c:f>
          <c:strCache>
            <c:ptCount val="1"/>
            <c:pt idx="0">
              <c:v>THyGA Segment Seg300 domestic cookers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cookers'!$AQ$6</c:f>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cookers'!$AQ$7:$AQ$14</c:f>
              <c:numCache>
                <c:formatCode>General</c:formatCode>
                <c:ptCount val="8"/>
                <c:pt idx="0">
                  <c:v>184.5861431582523</c:v>
                </c:pt>
                <c:pt idx="1">
                  <c:v>#N/A</c:v>
                </c:pt>
                <c:pt idx="2">
                  <c:v>#N/A</c:v>
                </c:pt>
                <c:pt idx="3">
                  <c:v>#N/A</c:v>
                </c:pt>
                <c:pt idx="4">
                  <c:v>#N/A</c:v>
                </c:pt>
                <c:pt idx="5">
                  <c:v>#N/A</c:v>
                </c:pt>
                <c:pt idx="6">
                  <c:v>#N/A</c:v>
                </c:pt>
                <c:pt idx="7">
                  <c:v>20.565430613039187</c:v>
                </c:pt>
              </c:numCache>
            </c:numRef>
          </c:yVal>
          <c:smooth val="1"/>
          <c:extLst>
            <c:ext xmlns:c16="http://schemas.microsoft.com/office/drawing/2014/chart" uri="{C3380CC4-5D6E-409C-BE32-E72D297353CC}">
              <c16:uniqueId val="{00000000-8EA0-4BAA-B23B-673D4464370B}"/>
            </c:ext>
          </c:extLst>
        </c:ser>
        <c:ser>
          <c:idx val="1"/>
          <c:order val="1"/>
          <c:tx>
            <c:strRef>
              <c:f>'Seg300 domestic cookers'!$AR$6</c:f>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cookers'!$AR$7:$AR$14</c:f>
              <c:numCache>
                <c:formatCode>General</c:formatCode>
                <c:ptCount val="8"/>
                <c:pt idx="0">
                  <c:v>49.249883405858206</c:v>
                </c:pt>
                <c:pt idx="1">
                  <c:v>#N/A</c:v>
                </c:pt>
                <c:pt idx="2">
                  <c:v>#N/A</c:v>
                </c:pt>
                <c:pt idx="3">
                  <c:v>#N/A</c:v>
                </c:pt>
                <c:pt idx="4">
                  <c:v>#N/A</c:v>
                </c:pt>
                <c:pt idx="5">
                  <c:v>#N/A</c:v>
                </c:pt>
                <c:pt idx="6">
                  <c:v>#N/A</c:v>
                </c:pt>
                <c:pt idx="7">
                  <c:v>26.923637131268283</c:v>
                </c:pt>
              </c:numCache>
            </c:numRef>
          </c:yVal>
          <c:smooth val="1"/>
          <c:extLst>
            <c:ext xmlns:c16="http://schemas.microsoft.com/office/drawing/2014/chart" uri="{C3380CC4-5D6E-409C-BE32-E72D297353CC}">
              <c16:uniqueId val="{00000001-8EA0-4BAA-B23B-673D4464370B}"/>
            </c:ext>
          </c:extLst>
        </c:ser>
        <c:ser>
          <c:idx val="2"/>
          <c:order val="2"/>
          <c:tx>
            <c:strRef>
              <c:f>'Seg300 domestic cookers'!$AS$6</c:f>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cookers'!$AS$7:$AS$14</c:f>
              <c:numCache>
                <c:formatCode>General</c:formatCode>
                <c:ptCount val="8"/>
                <c:pt idx="0">
                  <c:v>908.7275490579533</c:v>
                </c:pt>
                <c:pt idx="1">
                  <c:v>#N/A</c:v>
                </c:pt>
                <c:pt idx="2">
                  <c:v>#N/A</c:v>
                </c:pt>
                <c:pt idx="3">
                  <c:v>593.58055010621013</c:v>
                </c:pt>
                <c:pt idx="4">
                  <c:v>#N/A</c:v>
                </c:pt>
                <c:pt idx="5">
                  <c:v>443.62691946038643</c:v>
                </c:pt>
                <c:pt idx="6">
                  <c:v>#N/A</c:v>
                </c:pt>
                <c:pt idx="7">
                  <c:v>#N/A</c:v>
                </c:pt>
              </c:numCache>
            </c:numRef>
          </c:yVal>
          <c:smooth val="1"/>
          <c:extLst>
            <c:ext xmlns:c16="http://schemas.microsoft.com/office/drawing/2014/chart" uri="{C3380CC4-5D6E-409C-BE32-E72D297353CC}">
              <c16:uniqueId val="{00000002-8EA0-4BAA-B23B-673D4464370B}"/>
            </c:ext>
          </c:extLst>
        </c:ser>
        <c:ser>
          <c:idx val="3"/>
          <c:order val="3"/>
          <c:tx>
            <c:strRef>
              <c:f>'Seg300 domestic cookers'!$AT$6</c:f>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cookers'!$AT$7:$AT$14</c:f>
              <c:numCache>
                <c:formatCode>General</c:formatCode>
                <c:ptCount val="8"/>
                <c:pt idx="0">
                  <c:v>470.79605371679696</c:v>
                </c:pt>
                <c:pt idx="1">
                  <c:v>#N/A</c:v>
                </c:pt>
                <c:pt idx="2">
                  <c:v>#N/A</c:v>
                </c:pt>
                <c:pt idx="3">
                  <c:v>311.2098025674776</c:v>
                </c:pt>
                <c:pt idx="4">
                  <c:v>#N/A</c:v>
                </c:pt>
                <c:pt idx="5">
                  <c:v>266.3936158524379</c:v>
                </c:pt>
                <c:pt idx="6">
                  <c:v>#N/A</c:v>
                </c:pt>
                <c:pt idx="7">
                  <c:v>#N/A</c:v>
                </c:pt>
              </c:numCache>
            </c:numRef>
          </c:yVal>
          <c:smooth val="1"/>
          <c:extLst>
            <c:ext xmlns:c16="http://schemas.microsoft.com/office/drawing/2014/chart" uri="{C3380CC4-5D6E-409C-BE32-E72D297353CC}">
              <c16:uniqueId val="{00000003-8EA0-4BAA-B23B-673D4464370B}"/>
            </c:ext>
          </c:extLst>
        </c:ser>
        <c:ser>
          <c:idx val="4"/>
          <c:order val="4"/>
          <c:tx>
            <c:strRef>
              <c:f>'Seg300 domestic cookers'!$AU$6</c:f>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cookers'!$AU$7:$AU$14</c:f>
              <c:numCache>
                <c:formatCode>General</c:formatCode>
                <c:ptCount val="8"/>
                <c:pt idx="0">
                  <c:v>29</c:v>
                </c:pt>
                <c:pt idx="1">
                  <c:v>#N/A</c:v>
                </c:pt>
                <c:pt idx="2">
                  <c:v>#N/A</c:v>
                </c:pt>
                <c:pt idx="3">
                  <c:v>3</c:v>
                </c:pt>
                <c:pt idx="4">
                  <c:v>#N/A</c:v>
                </c:pt>
                <c:pt idx="5">
                  <c:v>1</c:v>
                </c:pt>
                <c:pt idx="6">
                  <c:v>#N/A</c:v>
                </c:pt>
                <c:pt idx="7">
                  <c:v>#N/A</c:v>
                </c:pt>
              </c:numCache>
            </c:numRef>
          </c:yVal>
          <c:smooth val="1"/>
          <c:extLst>
            <c:ext xmlns:c16="http://schemas.microsoft.com/office/drawing/2014/chart" uri="{C3380CC4-5D6E-409C-BE32-E72D297353CC}">
              <c16:uniqueId val="{00000004-8EA0-4BAA-B23B-673D4464370B}"/>
            </c:ext>
          </c:extLst>
        </c:ser>
        <c:ser>
          <c:idx val="5"/>
          <c:order val="5"/>
          <c:tx>
            <c:strRef>
              <c:f>'Seg300 domestic cookers'!$AV$6</c:f>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cookers'!$AV$7:$AV$14</c:f>
              <c:numCache>
                <c:formatCode>General</c:formatCode>
                <c:ptCount val="8"/>
                <c:pt idx="0">
                  <c:v>89.386144442496786</c:v>
                </c:pt>
                <c:pt idx="1">
                  <c:v>#N/A</c:v>
                </c:pt>
                <c:pt idx="2">
                  <c:v>#N/A</c:v>
                </c:pt>
                <c:pt idx="3">
                  <c:v>40.883954639585482</c:v>
                </c:pt>
                <c:pt idx="4">
                  <c:v>#N/A</c:v>
                </c:pt>
                <c:pt idx="5">
                  <c:v>21.45888911588008</c:v>
                </c:pt>
                <c:pt idx="6">
                  <c:v>#N/A</c:v>
                </c:pt>
                <c:pt idx="7">
                  <c:v>#N/A</c:v>
                </c:pt>
              </c:numCache>
            </c:numRef>
          </c:yVal>
          <c:smooth val="1"/>
          <c:extLst>
            <c:ext xmlns:c16="http://schemas.microsoft.com/office/drawing/2014/chart" uri="{C3380CC4-5D6E-409C-BE32-E72D297353CC}">
              <c16:uniqueId val="{00000005-8EA0-4BAA-B23B-673D4464370B}"/>
            </c:ext>
          </c:extLst>
        </c:ser>
        <c:ser>
          <c:idx val="6"/>
          <c:order val="6"/>
          <c:tx>
            <c:strRef>
              <c:f>'Seg300 domestic cookers'!$AW$6</c:f>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cookers'!$AW$7:$AW$14</c:f>
              <c:numCache>
                <c:formatCode>General</c:formatCode>
                <c:ptCount val="8"/>
                <c:pt idx="0">
                  <c:v>393.06585530654854</c:v>
                </c:pt>
                <c:pt idx="1">
                  <c:v>#N/A</c:v>
                </c:pt>
                <c:pt idx="2">
                  <c:v>#N/A</c:v>
                </c:pt>
                <c:pt idx="3">
                  <c:v>165.49177907932815</c:v>
                </c:pt>
                <c:pt idx="4">
                  <c:v>#N/A</c:v>
                </c:pt>
                <c:pt idx="5">
                  <c:v>64.798563712036952</c:v>
                </c:pt>
                <c:pt idx="6">
                  <c:v>#N/A</c:v>
                </c:pt>
                <c:pt idx="7">
                  <c:v>#N/A</c:v>
                </c:pt>
              </c:numCache>
            </c:numRef>
          </c:yVal>
          <c:smooth val="1"/>
          <c:extLst>
            <c:ext xmlns:c16="http://schemas.microsoft.com/office/drawing/2014/chart" uri="{C3380CC4-5D6E-409C-BE32-E72D297353CC}">
              <c16:uniqueId val="{00000006-8EA0-4BAA-B23B-673D4464370B}"/>
            </c:ext>
          </c:extLst>
        </c:ser>
        <c:ser>
          <c:idx val="7"/>
          <c:order val="7"/>
          <c:tx>
            <c:strRef>
              <c:f>'Seg300 domestic cookers'!$AX$6</c:f>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cookers'!$AX$7:$AX$14</c:f>
              <c:numCache>
                <c:formatCode>General</c:formatCode>
                <c:ptCount val="8"/>
                <c:pt idx="0">
                  <c:v>126.25736101554753</c:v>
                </c:pt>
                <c:pt idx="1">
                  <c:v>#N/A</c:v>
                </c:pt>
                <c:pt idx="2">
                  <c:v>#N/A</c:v>
                </c:pt>
                <c:pt idx="3">
                  <c:v>69.534175472514775</c:v>
                </c:pt>
                <c:pt idx="4">
                  <c:v>#N/A</c:v>
                </c:pt>
                <c:pt idx="5">
                  <c:v>38.153791214248542</c:v>
                </c:pt>
                <c:pt idx="6">
                  <c:v>#N/A</c:v>
                </c:pt>
                <c:pt idx="7">
                  <c:v>#N/A</c:v>
                </c:pt>
              </c:numCache>
            </c:numRef>
          </c:yVal>
          <c:smooth val="1"/>
          <c:extLst>
            <c:ext xmlns:c16="http://schemas.microsoft.com/office/drawing/2014/chart" uri="{C3380CC4-5D6E-409C-BE32-E72D297353CC}">
              <c16:uniqueId val="{00000007-8EA0-4BAA-B23B-673D4464370B}"/>
            </c:ext>
          </c:extLst>
        </c:ser>
        <c:ser>
          <c:idx val="8"/>
          <c:order val="8"/>
          <c:tx>
            <c:strRef>
              <c:f>'Seg300 domestic cookers'!$AY$6</c:f>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cookers'!$AY$7:$AY$14</c:f>
              <c:numCache>
                <c:formatCode>General</c:formatCode>
                <c:ptCount val="8"/>
                <c:pt idx="0">
                  <c:v>199.65949380743297</c:v>
                </c:pt>
                <c:pt idx="1">
                  <c:v>#N/A</c:v>
                </c:pt>
                <c:pt idx="2">
                  <c:v>#N/A</c:v>
                </c:pt>
                <c:pt idx="3">
                  <c:v>194.72902556267553</c:v>
                </c:pt>
                <c:pt idx="4">
                  <c:v>#N/A</c:v>
                </c:pt>
                <c:pt idx="5">
                  <c:v>196.87860571737593</c:v>
                </c:pt>
                <c:pt idx="6">
                  <c:v>#N/A</c:v>
                </c:pt>
                <c:pt idx="7">
                  <c:v>#N/A</c:v>
                </c:pt>
              </c:numCache>
            </c:numRef>
          </c:yVal>
          <c:smooth val="1"/>
          <c:extLst>
            <c:ext xmlns:c16="http://schemas.microsoft.com/office/drawing/2014/chart" uri="{C3380CC4-5D6E-409C-BE32-E72D297353CC}">
              <c16:uniqueId val="{00000008-8EA0-4BAA-B23B-673D4464370B}"/>
            </c:ext>
          </c:extLst>
        </c:ser>
        <c:ser>
          <c:idx val="9"/>
          <c:order val="9"/>
          <c:tx>
            <c:strRef>
              <c:f>'Seg300 domestic cookers'!$AZ$6</c:f>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cookers'!$AZ$7:$AZ$14</c:f>
              <c:numCache>
                <c:formatCode>General</c:formatCode>
                <c:ptCount val="8"/>
                <c:pt idx="0">
                  <c:v>29.915444018432584</c:v>
                </c:pt>
                <c:pt idx="1">
                  <c:v>#N/A</c:v>
                </c:pt>
                <c:pt idx="2">
                  <c:v>#N/A</c:v>
                </c:pt>
                <c:pt idx="3">
                  <c:v>29.70008016822122</c:v>
                </c:pt>
                <c:pt idx="4">
                  <c:v>#N/A</c:v>
                </c:pt>
                <c:pt idx="5">
                  <c:v>35.334102488352045</c:v>
                </c:pt>
                <c:pt idx="6">
                  <c:v>#N/A</c:v>
                </c:pt>
                <c:pt idx="7">
                  <c:v>#N/A</c:v>
                </c:pt>
              </c:numCache>
            </c:numRef>
          </c:yVal>
          <c:smooth val="1"/>
          <c:extLst>
            <c:ext xmlns:c16="http://schemas.microsoft.com/office/drawing/2014/chart" uri="{C3380CC4-5D6E-409C-BE32-E72D297353CC}">
              <c16:uniqueId val="{00000009-8EA0-4BAA-B23B-673D4464370B}"/>
            </c:ext>
          </c:extLst>
        </c:ser>
        <c:ser>
          <c:idx val="10"/>
          <c:order val="10"/>
          <c:tx>
            <c:strRef>
              <c:f>'Seg300 domestic cookers'!$BA$6</c:f>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cookers'!$BA$7:$BA$14</c:f>
              <c:numCache>
                <c:formatCode>General</c:formatCode>
                <c:ptCount val="8"/>
                <c:pt idx="0">
                  <c:v>274.96525527127108</c:v>
                </c:pt>
                <c:pt idx="1">
                  <c:v>#N/A</c:v>
                </c:pt>
                <c:pt idx="2">
                  <c:v>#N/A</c:v>
                </c:pt>
                <c:pt idx="3">
                  <c:v>153.64910070793363</c:v>
                </c:pt>
                <c:pt idx="4">
                  <c:v>#N/A</c:v>
                </c:pt>
                <c:pt idx="5">
                  <c:v>54.415329819848097</c:v>
                </c:pt>
                <c:pt idx="6">
                  <c:v>#N/A</c:v>
                </c:pt>
                <c:pt idx="7">
                  <c:v>#N/A</c:v>
                </c:pt>
              </c:numCache>
            </c:numRef>
          </c:yVal>
          <c:smooth val="1"/>
          <c:extLst>
            <c:ext xmlns:c16="http://schemas.microsoft.com/office/drawing/2014/chart" uri="{C3380CC4-5D6E-409C-BE32-E72D297353CC}">
              <c16:uniqueId val="{00000017-8EA0-4BAA-B23B-673D4464370B}"/>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7.8114560407015532E-2"/>
          <c:h val="0.445218879159667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cookers'!$AR$5</c:f>
          <c:strCache>
            <c:ptCount val="1"/>
            <c:pt idx="0">
              <c:v>THyGA Segment Seg300 domestic cookers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cookers'!$BB$6</c:f>
              <c:strCache>
                <c:ptCount val="1"/>
                <c:pt idx="0">
                  <c:v>EN08</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cookers'!$BB$7:$BB$14</c:f>
              <c:numCache>
                <c:formatCode>General</c:formatCode>
                <c:ptCount val="8"/>
                <c:pt idx="0">
                  <c:v>28.657089869248317</c:v>
                </c:pt>
                <c:pt idx="1">
                  <c:v>#N/A</c:v>
                </c:pt>
                <c:pt idx="2">
                  <c:v>#N/A</c:v>
                </c:pt>
                <c:pt idx="3">
                  <c:v>69.38280900473427</c:v>
                </c:pt>
                <c:pt idx="4">
                  <c:v>#N/A</c:v>
                </c:pt>
                <c:pt idx="5">
                  <c:v>47.681486040508304</c:v>
                </c:pt>
                <c:pt idx="6">
                  <c:v>#N/A</c:v>
                </c:pt>
                <c:pt idx="7">
                  <c:v>#N/A</c:v>
                </c:pt>
              </c:numCache>
            </c:numRef>
          </c:yVal>
          <c:smooth val="1"/>
          <c:extLst>
            <c:ext xmlns:c16="http://schemas.microsoft.com/office/drawing/2014/chart" uri="{C3380CC4-5D6E-409C-BE32-E72D297353CC}">
              <c16:uniqueId val="{00000000-3A57-4F7E-AB76-F8334F707859}"/>
            </c:ext>
          </c:extLst>
        </c:ser>
        <c:ser>
          <c:idx val="1"/>
          <c:order val="1"/>
          <c:tx>
            <c:strRef>
              <c:f>'Seg300 domestic cookers'!$BC$6</c:f>
              <c:strCache>
                <c:ptCount val="1"/>
                <c:pt idx="0">
                  <c:v>EN11</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cookers'!$BC$7:$BC$14</c:f>
              <c:numCache>
                <c:formatCode>General</c:formatCode>
                <c:ptCount val="8"/>
                <c:pt idx="0">
                  <c:v>222.65426128994818</c:v>
                </c:pt>
                <c:pt idx="1">
                  <c:v>#N/A</c:v>
                </c:pt>
                <c:pt idx="2">
                  <c:v>#N/A</c:v>
                </c:pt>
                <c:pt idx="3">
                  <c:v>168.63236294948962</c:v>
                </c:pt>
                <c:pt idx="4">
                  <c:v>#N/A</c:v>
                </c:pt>
                <c:pt idx="5">
                  <c:v>53.906173571368903</c:v>
                </c:pt>
                <c:pt idx="6">
                  <c:v>#N/A</c:v>
                </c:pt>
                <c:pt idx="7">
                  <c:v>#N/A</c:v>
                </c:pt>
              </c:numCache>
            </c:numRef>
          </c:yVal>
          <c:smooth val="1"/>
          <c:extLst>
            <c:ext xmlns:c16="http://schemas.microsoft.com/office/drawing/2014/chart" uri="{C3380CC4-5D6E-409C-BE32-E72D297353CC}">
              <c16:uniqueId val="{00000001-3A57-4F7E-AB76-F8334F707859}"/>
            </c:ext>
          </c:extLst>
        </c:ser>
        <c:ser>
          <c:idx val="2"/>
          <c:order val="2"/>
          <c:tx>
            <c:strRef>
              <c:f>'Seg300 domestic cookers'!$BD$6</c:f>
              <c:strCache>
                <c:ptCount val="1"/>
                <c:pt idx="0">
                  <c:v>EN12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cookers'!$BD$7:$BD$14</c:f>
              <c:numCache>
                <c:formatCode>General</c:formatCode>
                <c:ptCount val="8"/>
                <c:pt idx="0">
                  <c:v>239.17788392455657</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2-3A57-4F7E-AB76-F8334F707859}"/>
            </c:ext>
          </c:extLst>
        </c:ser>
        <c:ser>
          <c:idx val="3"/>
          <c:order val="3"/>
          <c:tx>
            <c:strRef>
              <c:f>'Seg300 domestic cookers'!$BE$6</c:f>
              <c:strCache>
                <c:ptCount val="1"/>
                <c:pt idx="0">
                  <c:v>EN12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cookers'!$BE$7:$BE$14</c:f>
              <c:numCache>
                <c:formatCode>General</c:formatCode>
                <c:ptCount val="8"/>
                <c:pt idx="0">
                  <c:v>455.88767283972322</c:v>
                </c:pt>
                <c:pt idx="1">
                  <c:v>#N/A</c:v>
                </c:pt>
                <c:pt idx="2">
                  <c:v>#N/A</c:v>
                </c:pt>
                <c:pt idx="3">
                  <c:v>362.6867571703267</c:v>
                </c:pt>
                <c:pt idx="4">
                  <c:v>#N/A</c:v>
                </c:pt>
                <c:pt idx="5">
                  <c:v>240.46402767812782</c:v>
                </c:pt>
                <c:pt idx="6">
                  <c:v>#N/A</c:v>
                </c:pt>
                <c:pt idx="7">
                  <c:v>#N/A</c:v>
                </c:pt>
              </c:numCache>
            </c:numRef>
          </c:yVal>
          <c:smooth val="1"/>
          <c:extLst>
            <c:ext xmlns:c16="http://schemas.microsoft.com/office/drawing/2014/chart" uri="{C3380CC4-5D6E-409C-BE32-E72D297353CC}">
              <c16:uniqueId val="{00000003-3A57-4F7E-AB76-F8334F707859}"/>
            </c:ext>
          </c:extLst>
        </c:ser>
        <c:ser>
          <c:idx val="4"/>
          <c:order val="4"/>
          <c:tx>
            <c:strRef>
              <c:f>'Seg300 domestic cookers'!$BF$6</c:f>
              <c:strCache>
                <c:ptCount val="1"/>
                <c:pt idx="0">
                  <c:v>D3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cookers'!$BF$7:$BF$14</c:f>
              <c:numCache>
                <c:formatCode>General</c:formatCode>
                <c:ptCount val="8"/>
                <c:pt idx="0">
                  <c:v>125.10191123145998</c:v>
                </c:pt>
                <c:pt idx="1">
                  <c:v>#N/A</c:v>
                </c:pt>
                <c:pt idx="2">
                  <c:v>110.00552780658911</c:v>
                </c:pt>
                <c:pt idx="3">
                  <c:v>#N/A</c:v>
                </c:pt>
                <c:pt idx="4">
                  <c:v>92.785067307691136</c:v>
                </c:pt>
                <c:pt idx="5">
                  <c:v>88.811525066834619</c:v>
                </c:pt>
                <c:pt idx="6">
                  <c:v>72.859261358535932</c:v>
                </c:pt>
                <c:pt idx="7">
                  <c:v>#N/A</c:v>
                </c:pt>
              </c:numCache>
            </c:numRef>
          </c:yVal>
          <c:smooth val="1"/>
          <c:extLst>
            <c:ext xmlns:c16="http://schemas.microsoft.com/office/drawing/2014/chart" uri="{C3380CC4-5D6E-409C-BE32-E72D297353CC}">
              <c16:uniqueId val="{00000004-3A57-4F7E-AB76-F8334F707859}"/>
            </c:ext>
          </c:extLst>
        </c:ser>
        <c:ser>
          <c:idx val="5"/>
          <c:order val="5"/>
          <c:tx>
            <c:strRef>
              <c:f>'Seg300 domestic cookers'!$BG$6</c:f>
              <c:strCache>
                <c:ptCount val="1"/>
                <c:pt idx="0">
                  <c:v>D9v0</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cookers'!$BG$7:$BG$14</c:f>
              <c:numCache>
                <c:formatCode>General</c:formatCode>
                <c:ptCount val="8"/>
                <c:pt idx="0">
                  <c:v>145.47069075519008</c:v>
                </c:pt>
                <c:pt idx="1">
                  <c:v>#N/A</c:v>
                </c:pt>
                <c:pt idx="2">
                  <c:v>#N/A</c:v>
                </c:pt>
                <c:pt idx="3">
                  <c:v>121.07856893964103</c:v>
                </c:pt>
                <c:pt idx="4">
                  <c:v>#N/A</c:v>
                </c:pt>
                <c:pt idx="5">
                  <c:v>83.745488683475372</c:v>
                </c:pt>
                <c:pt idx="6">
                  <c:v>#N/A</c:v>
                </c:pt>
                <c:pt idx="7">
                  <c:v>#N/A</c:v>
                </c:pt>
              </c:numCache>
            </c:numRef>
          </c:yVal>
          <c:smooth val="1"/>
          <c:extLst>
            <c:ext xmlns:c16="http://schemas.microsoft.com/office/drawing/2014/chart" uri="{C3380CC4-5D6E-409C-BE32-E72D297353CC}">
              <c16:uniqueId val="{00000005-3A57-4F7E-AB76-F8334F707859}"/>
            </c:ext>
          </c:extLst>
        </c:ser>
        <c:ser>
          <c:idx val="6"/>
          <c:order val="6"/>
          <c:tx>
            <c:strRef>
              <c:f>'Seg300 domestic cookers'!$BH$6</c:f>
              <c:strCache>
                <c:ptCount val="1"/>
                <c:pt idx="0">
                  <c:v>D10v</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cookers'!$BH$7:$BH$14</c:f>
              <c:numCache>
                <c:formatCode>General</c:formatCode>
                <c:ptCount val="8"/>
                <c:pt idx="0">
                  <c:v>280.36169491000265</c:v>
                </c:pt>
                <c:pt idx="1">
                  <c:v>#N/A</c:v>
                </c:pt>
                <c:pt idx="2">
                  <c:v>#N/A</c:v>
                </c:pt>
                <c:pt idx="3">
                  <c:v>#N/A</c:v>
                </c:pt>
                <c:pt idx="4">
                  <c:v>#N/A</c:v>
                </c:pt>
                <c:pt idx="5">
                  <c:v>476.19078584611623</c:v>
                </c:pt>
                <c:pt idx="6">
                  <c:v>#N/A</c:v>
                </c:pt>
                <c:pt idx="7">
                  <c:v>#N/A</c:v>
                </c:pt>
              </c:numCache>
            </c:numRef>
          </c:yVal>
          <c:smooth val="1"/>
          <c:extLst>
            <c:ext xmlns:c16="http://schemas.microsoft.com/office/drawing/2014/chart" uri="{C3380CC4-5D6E-409C-BE32-E72D297353CC}">
              <c16:uniqueId val="{00000006-3A57-4F7E-AB76-F8334F707859}"/>
            </c:ext>
          </c:extLst>
        </c:ser>
        <c:ser>
          <c:idx val="7"/>
          <c:order val="7"/>
          <c:tx>
            <c:strRef>
              <c:f>'Seg300 domestic cookers'!$BI$6</c:f>
              <c:strCache>
                <c:ptCount val="1"/>
                <c:pt idx="0">
                  <c:v>EB07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cookers'!$BI$7:$BI$14</c:f>
              <c:numCache>
                <c:formatCode>General</c:formatCode>
                <c:ptCount val="8"/>
                <c:pt idx="0">
                  <c:v>37</c:v>
                </c:pt>
                <c:pt idx="1">
                  <c:v>#N/A</c:v>
                </c:pt>
                <c:pt idx="2">
                  <c:v>#N/A</c:v>
                </c:pt>
                <c:pt idx="3">
                  <c:v>19.700998413903424</c:v>
                </c:pt>
                <c:pt idx="4">
                  <c:v>#N/A</c:v>
                </c:pt>
                <c:pt idx="5">
                  <c:v>#N/A</c:v>
                </c:pt>
                <c:pt idx="6">
                  <c:v>#N/A</c:v>
                </c:pt>
                <c:pt idx="7">
                  <c:v>#N/A</c:v>
                </c:pt>
              </c:numCache>
            </c:numRef>
          </c:yVal>
          <c:smooth val="1"/>
          <c:extLst>
            <c:ext xmlns:c16="http://schemas.microsoft.com/office/drawing/2014/chart" uri="{C3380CC4-5D6E-409C-BE32-E72D297353CC}">
              <c16:uniqueId val="{00000007-3A57-4F7E-AB76-F8334F707859}"/>
            </c:ext>
          </c:extLst>
        </c:ser>
        <c:ser>
          <c:idx val="8"/>
          <c:order val="8"/>
          <c:tx>
            <c:strRef>
              <c:f>'Seg300 domestic cookers'!$BJ$6</c:f>
              <c:strCache>
                <c:ptCount val="1"/>
                <c:pt idx="0">
                  <c:v>EB08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cookers'!$BJ$7:$BJ$14</c:f>
              <c:numCache>
                <c:formatCode>General</c:formatCode>
                <c:ptCount val="8"/>
                <c:pt idx="0">
                  <c:v>224</c:v>
                </c:pt>
                <c:pt idx="1">
                  <c:v>#N/A</c:v>
                </c:pt>
                <c:pt idx="2">
                  <c:v>#N/A</c:v>
                </c:pt>
                <c:pt idx="3">
                  <c:v>37</c:v>
                </c:pt>
                <c:pt idx="4">
                  <c:v>#N/A</c:v>
                </c:pt>
                <c:pt idx="5">
                  <c:v>5</c:v>
                </c:pt>
                <c:pt idx="6">
                  <c:v>#N/A</c:v>
                </c:pt>
                <c:pt idx="7">
                  <c:v>#N/A</c:v>
                </c:pt>
              </c:numCache>
            </c:numRef>
          </c:yVal>
          <c:smooth val="1"/>
          <c:extLst>
            <c:ext xmlns:c16="http://schemas.microsoft.com/office/drawing/2014/chart" uri="{C3380CC4-5D6E-409C-BE32-E72D297353CC}">
              <c16:uniqueId val="{00000008-3A57-4F7E-AB76-F8334F707859}"/>
            </c:ext>
          </c:extLst>
        </c:ser>
        <c:ser>
          <c:idx val="9"/>
          <c:order val="9"/>
          <c:tx>
            <c:strRef>
              <c:f>'Seg300 domestic cookers'!$BK$6</c:f>
              <c:strCache>
                <c:ptCount val="1"/>
                <c:pt idx="0">
                  <c:v>EB09</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cookers'!$BK$7:$BK$14</c:f>
              <c:numCache>
                <c:formatCode>General</c:formatCode>
                <c:ptCount val="8"/>
                <c:pt idx="0">
                  <c:v>61</c:v>
                </c:pt>
                <c:pt idx="1">
                  <c:v>#N/A</c:v>
                </c:pt>
                <c:pt idx="2">
                  <c:v>#N/A</c:v>
                </c:pt>
                <c:pt idx="3">
                  <c:v>13</c:v>
                </c:pt>
                <c:pt idx="4">
                  <c:v>#N/A</c:v>
                </c:pt>
                <c:pt idx="5">
                  <c:v>#N/A</c:v>
                </c:pt>
                <c:pt idx="6">
                  <c:v>#N/A</c:v>
                </c:pt>
                <c:pt idx="7">
                  <c:v>#N/A</c:v>
                </c:pt>
              </c:numCache>
            </c:numRef>
          </c:yVal>
          <c:smooth val="1"/>
          <c:extLst>
            <c:ext xmlns:c16="http://schemas.microsoft.com/office/drawing/2014/chart" uri="{C3380CC4-5D6E-409C-BE32-E72D297353CC}">
              <c16:uniqueId val="{00000009-3A57-4F7E-AB76-F8334F707859}"/>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7.7197643753234915E-2"/>
          <c:h val="0.447634563569145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cookers'!$AR$5</c:f>
          <c:strCache>
            <c:ptCount val="1"/>
            <c:pt idx="0">
              <c:v>THyGA Segment Seg300 domestic cookers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cookers'!$BL$6</c:f>
              <c:strCache>
                <c:ptCount val="1"/>
                <c:pt idx="0">
                  <c:v>EB11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cookers'!$BL$7:$BL$14</c:f>
              <c:numCache>
                <c:formatCode>General</c:formatCode>
                <c:ptCount val="8"/>
                <c:pt idx="0">
                  <c:v>25</c:v>
                </c:pt>
                <c:pt idx="1">
                  <c:v>#N/A</c:v>
                </c:pt>
                <c:pt idx="2">
                  <c:v>#N/A</c:v>
                </c:pt>
                <c:pt idx="3">
                  <c:v>9</c:v>
                </c:pt>
                <c:pt idx="4">
                  <c:v>#N/A</c:v>
                </c:pt>
                <c:pt idx="5">
                  <c:v>3</c:v>
                </c:pt>
                <c:pt idx="6">
                  <c:v>#N/A</c:v>
                </c:pt>
                <c:pt idx="7">
                  <c:v>#N/A</c:v>
                </c:pt>
              </c:numCache>
            </c:numRef>
          </c:yVal>
          <c:smooth val="1"/>
          <c:extLst>
            <c:ext xmlns:c16="http://schemas.microsoft.com/office/drawing/2014/chart" uri="{C3380CC4-5D6E-409C-BE32-E72D297353CC}">
              <c16:uniqueId val="{00000000-C465-4224-8B92-BC31F06FA9F4}"/>
            </c:ext>
          </c:extLst>
        </c:ser>
        <c:ser>
          <c:idx val="1"/>
          <c:order val="1"/>
          <c:tx>
            <c:strRef>
              <c:f>'Seg300 domestic cookers'!$BM$6</c:f>
              <c:strCache>
                <c:ptCount val="1"/>
                <c:pt idx="0">
                  <c:v>BS01</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cookers'!$BM$7:$BM$14</c:f>
              <c:numCache>
                <c:formatCode>General</c:formatCode>
                <c:ptCount val="8"/>
                <c:pt idx="0">
                  <c:v>423.47263076982557</c:v>
                </c:pt>
                <c:pt idx="1">
                  <c:v>338.24130326131689</c:v>
                </c:pt>
                <c:pt idx="2">
                  <c:v>#N/A</c:v>
                </c:pt>
                <c:pt idx="3">
                  <c:v>207.67417672138211</c:v>
                </c:pt>
                <c:pt idx="4">
                  <c:v>178.99443972440409</c:v>
                </c:pt>
                <c:pt idx="5">
                  <c:v>125.01563752909443</c:v>
                </c:pt>
                <c:pt idx="6">
                  <c:v>81.754416416361309</c:v>
                </c:pt>
                <c:pt idx="7">
                  <c:v>#N/A</c:v>
                </c:pt>
              </c:numCache>
            </c:numRef>
          </c:yVal>
          <c:smooth val="1"/>
          <c:extLst>
            <c:ext xmlns:c16="http://schemas.microsoft.com/office/drawing/2014/chart" uri="{C3380CC4-5D6E-409C-BE32-E72D297353CC}">
              <c16:uniqueId val="{00000001-C465-4224-8B92-BC31F06FA9F4}"/>
            </c:ext>
          </c:extLst>
        </c:ser>
        <c:ser>
          <c:idx val="2"/>
          <c:order val="2"/>
          <c:tx>
            <c:strRef>
              <c:f>'Seg300 domestic cookers'!$BN$6</c:f>
              <c:strCache>
                <c:ptCount val="1"/>
                <c:pt idx="0">
                  <c:v>BS02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cookers'!$BN$7:$BN$14</c:f>
              <c:numCache>
                <c:formatCode>General</c:formatCode>
                <c:ptCount val="8"/>
                <c:pt idx="0">
                  <c:v>314.45179617788563</c:v>
                </c:pt>
                <c:pt idx="1">
                  <c:v>219.86714052531124</c:v>
                </c:pt>
                <c:pt idx="2">
                  <c:v>#N/A</c:v>
                </c:pt>
                <c:pt idx="3">
                  <c:v>121.32935772611214</c:v>
                </c:pt>
                <c:pt idx="4">
                  <c:v>84.040657735792067</c:v>
                </c:pt>
                <c:pt idx="5">
                  <c:v>74.920543927818926</c:v>
                </c:pt>
                <c:pt idx="6">
                  <c:v>51.161767616880006</c:v>
                </c:pt>
                <c:pt idx="7">
                  <c:v>#N/A</c:v>
                </c:pt>
              </c:numCache>
            </c:numRef>
          </c:yVal>
          <c:smooth val="1"/>
          <c:extLst>
            <c:ext xmlns:c16="http://schemas.microsoft.com/office/drawing/2014/chart" uri="{C3380CC4-5D6E-409C-BE32-E72D297353CC}">
              <c16:uniqueId val="{00000002-C465-4224-8B92-BC31F06FA9F4}"/>
            </c:ext>
          </c:extLst>
        </c:ser>
        <c:ser>
          <c:idx val="3"/>
          <c:order val="3"/>
          <c:tx>
            <c:strRef>
              <c:f>'Seg300 domestic cookers'!$BO$6</c:f>
              <c:strCache>
                <c:ptCount val="1"/>
                <c:pt idx="0">
                  <c:v>EN07</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cookers'!$BO$7:$BO$14</c:f>
              <c:numCache>
                <c:formatCode>General</c:formatCode>
                <c:ptCount val="8"/>
                <c:pt idx="0">
                  <c:v>545.66469033983333</c:v>
                </c:pt>
                <c:pt idx="1">
                  <c:v>#N/A</c:v>
                </c:pt>
                <c:pt idx="2">
                  <c:v>#N/A</c:v>
                </c:pt>
                <c:pt idx="3">
                  <c:v>119.71469910809098</c:v>
                </c:pt>
                <c:pt idx="4">
                  <c:v>#N/A</c:v>
                </c:pt>
                <c:pt idx="5">
                  <c:v>41.243151650590534</c:v>
                </c:pt>
                <c:pt idx="6">
                  <c:v>#N/A</c:v>
                </c:pt>
                <c:pt idx="7">
                  <c:v>#N/A</c:v>
                </c:pt>
              </c:numCache>
            </c:numRef>
          </c:yVal>
          <c:smooth val="1"/>
          <c:extLst>
            <c:ext xmlns:c16="http://schemas.microsoft.com/office/drawing/2014/chart" uri="{C3380CC4-5D6E-409C-BE32-E72D297353CC}">
              <c16:uniqueId val="{00000003-C465-4224-8B92-BC31F06FA9F4}"/>
            </c:ext>
          </c:extLst>
        </c:ser>
        <c:ser>
          <c:idx val="4"/>
          <c:order val="4"/>
          <c:tx>
            <c:strRef>
              <c:f>'Seg300 domestic cookers'!$BP$6</c:f>
              <c:strCache>
                <c:ptCount val="1"/>
                <c:pt idx="0">
                  <c:v>EN09</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cookers'!$BP$7:$BP$14</c:f>
              <c:numCache>
                <c:formatCode>General</c:formatCode>
                <c:ptCount val="8"/>
                <c:pt idx="0">
                  <c:v>268.44862083482224</c:v>
                </c:pt>
                <c:pt idx="1">
                  <c:v>#N/A</c:v>
                </c:pt>
                <c:pt idx="2">
                  <c:v>#N/A</c:v>
                </c:pt>
                <c:pt idx="3">
                  <c:v>130.06818168009281</c:v>
                </c:pt>
                <c:pt idx="4">
                  <c:v>#N/A</c:v>
                </c:pt>
                <c:pt idx="5">
                  <c:v>39.064079937061869</c:v>
                </c:pt>
                <c:pt idx="6">
                  <c:v>#N/A</c:v>
                </c:pt>
                <c:pt idx="7">
                  <c:v>#N/A</c:v>
                </c:pt>
              </c:numCache>
            </c:numRef>
          </c:yVal>
          <c:smooth val="1"/>
          <c:extLst>
            <c:ext xmlns:c16="http://schemas.microsoft.com/office/drawing/2014/chart" uri="{C3380CC4-5D6E-409C-BE32-E72D297353CC}">
              <c16:uniqueId val="{00000004-C465-4224-8B92-BC31F06FA9F4}"/>
            </c:ext>
          </c:extLst>
        </c:ser>
        <c:ser>
          <c:idx val="5"/>
          <c:order val="5"/>
          <c:tx>
            <c:strRef>
              <c:f>'Seg300 domestic cookers'!$BQ$6</c:f>
              <c:strCache>
                <c:ptCount val="1"/>
                <c:pt idx="0">
                  <c:v>EB15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cookers'!$BQ$7:$BQ$14</c:f>
              <c:numCache>
                <c:formatCode>General</c:formatCode>
                <c:ptCount val="8"/>
                <c:pt idx="0">
                  <c:v>316.64949999999999</c:v>
                </c:pt>
                <c:pt idx="1">
                  <c:v>#N/A</c:v>
                </c:pt>
                <c:pt idx="2">
                  <c:v>#N/A</c:v>
                </c:pt>
                <c:pt idx="3">
                  <c:v>6.5888</c:v>
                </c:pt>
                <c:pt idx="4">
                  <c:v>#N/A</c:v>
                </c:pt>
                <c:pt idx="5">
                  <c:v>11.4816</c:v>
                </c:pt>
                <c:pt idx="6">
                  <c:v>#N/A</c:v>
                </c:pt>
                <c:pt idx="7">
                  <c:v>#N/A</c:v>
                </c:pt>
              </c:numCache>
            </c:numRef>
          </c:yVal>
          <c:smooth val="1"/>
          <c:extLst>
            <c:ext xmlns:c16="http://schemas.microsoft.com/office/drawing/2014/chart" uri="{C3380CC4-5D6E-409C-BE32-E72D297353CC}">
              <c16:uniqueId val="{00000005-C465-4224-8B92-BC31F06FA9F4}"/>
            </c:ext>
          </c:extLst>
        </c:ser>
        <c:ser>
          <c:idx val="6"/>
          <c:order val="6"/>
          <c:tx>
            <c:strRef>
              <c:f>'Seg300 domestic cookers'!$BR$6</c:f>
              <c:strCache>
                <c:ptCount val="1"/>
                <c:pt idx="0">
                  <c:v>EB16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cookers'!$BR$7:$BR$14</c:f>
              <c:numCache>
                <c:formatCode>General</c:formatCode>
                <c:ptCount val="8"/>
                <c:pt idx="0">
                  <c:v>47.664000000000001</c:v>
                </c:pt>
                <c:pt idx="1">
                  <c:v>#N/A</c:v>
                </c:pt>
                <c:pt idx="2">
                  <c:v>#N/A</c:v>
                </c:pt>
                <c:pt idx="3">
                  <c:v>27.170999999999999</c:v>
                </c:pt>
                <c:pt idx="4">
                  <c:v>#N/A</c:v>
                </c:pt>
                <c:pt idx="5">
                  <c:v>70.904399999999995</c:v>
                </c:pt>
                <c:pt idx="6">
                  <c:v>#N/A</c:v>
                </c:pt>
                <c:pt idx="7">
                  <c:v>#N/A</c:v>
                </c:pt>
              </c:numCache>
            </c:numRef>
          </c:yVal>
          <c:smooth val="1"/>
          <c:extLst>
            <c:ext xmlns:c16="http://schemas.microsoft.com/office/drawing/2014/chart" uri="{C3380CC4-5D6E-409C-BE32-E72D297353CC}">
              <c16:uniqueId val="{00000006-C465-4224-8B92-BC31F06FA9F4}"/>
            </c:ext>
          </c:extLst>
        </c:ser>
        <c:ser>
          <c:idx val="7"/>
          <c:order val="7"/>
          <c:tx>
            <c:strRef>
              <c:f>'Seg300 domestic cookers'!$BS$6</c:f>
              <c:strCache>
                <c:ptCount val="1"/>
                <c:pt idx="0">
                  <c:v>AP01</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cookers'!$BS$7:$BS$14</c:f>
              <c:numCache>
                <c:formatCode>General</c:formatCode>
                <c:ptCount val="8"/>
                <c:pt idx="0">
                  <c:v>321.69128362123337</c:v>
                </c:pt>
                <c:pt idx="1">
                  <c:v>#N/A</c:v>
                </c:pt>
                <c:pt idx="2">
                  <c:v>#N/A</c:v>
                </c:pt>
                <c:pt idx="3">
                  <c:v>92.349546318152846</c:v>
                </c:pt>
                <c:pt idx="4">
                  <c:v>#N/A</c:v>
                </c:pt>
                <c:pt idx="5">
                  <c:v>32.317096845729246</c:v>
                </c:pt>
                <c:pt idx="6">
                  <c:v>#N/A</c:v>
                </c:pt>
                <c:pt idx="7">
                  <c:v>22.986179167691631</c:v>
                </c:pt>
              </c:numCache>
            </c:numRef>
          </c:yVal>
          <c:smooth val="1"/>
          <c:extLst>
            <c:ext xmlns:c16="http://schemas.microsoft.com/office/drawing/2014/chart" uri="{C3380CC4-5D6E-409C-BE32-E72D297353CC}">
              <c16:uniqueId val="{00000007-C465-4224-8B92-BC31F06FA9F4}"/>
            </c:ext>
          </c:extLst>
        </c:ser>
        <c:ser>
          <c:idx val="8"/>
          <c:order val="8"/>
          <c:tx>
            <c:strRef>
              <c:f>'Seg300 domestic cookers'!$BT$6</c:f>
              <c:strCache>
                <c:ptCount val="1"/>
                <c:pt idx="0">
                  <c:v>EN13</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cookers'!$BT$7:$BT$14</c:f>
              <c:numCache>
                <c:formatCode>General</c:formatCode>
                <c:ptCount val="8"/>
                <c:pt idx="0">
                  <c:v>77.164425948625862</c:v>
                </c:pt>
                <c:pt idx="1">
                  <c:v>#N/A</c:v>
                </c:pt>
                <c:pt idx="2">
                  <c:v>#N/A</c:v>
                </c:pt>
                <c:pt idx="3">
                  <c:v>27.099841944664462</c:v>
                </c:pt>
                <c:pt idx="4">
                  <c:v>#N/A</c:v>
                </c:pt>
                <c:pt idx="5">
                  <c:v>12.384400543261036</c:v>
                </c:pt>
                <c:pt idx="6">
                  <c:v>#N/A</c:v>
                </c:pt>
                <c:pt idx="7">
                  <c:v>#N/A</c:v>
                </c:pt>
              </c:numCache>
            </c:numRef>
          </c:yVal>
          <c:smooth val="1"/>
          <c:extLst>
            <c:ext xmlns:c16="http://schemas.microsoft.com/office/drawing/2014/chart" uri="{C3380CC4-5D6E-409C-BE32-E72D297353CC}">
              <c16:uniqueId val="{00000008-C465-4224-8B92-BC31F06FA9F4}"/>
            </c:ext>
          </c:extLst>
        </c:ser>
        <c:ser>
          <c:idx val="9"/>
          <c:order val="9"/>
          <c:tx>
            <c:strRef>
              <c:f>'Seg300 domestic cookers'!$BU$6</c:f>
              <c:strCache>
                <c:ptCount val="1"/>
                <c:pt idx="0">
                  <c:v>EN14</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cookers'!$AP$7:$AP$14</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cookers'!$BU$7:$BU$14</c:f>
              <c:numCache>
                <c:formatCode>General</c:formatCode>
                <c:ptCount val="8"/>
                <c:pt idx="0">
                  <c:v>27.382718259800487</c:v>
                </c:pt>
                <c:pt idx="1">
                  <c:v>#N/A</c:v>
                </c:pt>
                <c:pt idx="2">
                  <c:v>#N/A</c:v>
                </c:pt>
                <c:pt idx="3">
                  <c:v>11.404326052584951</c:v>
                </c:pt>
                <c:pt idx="4">
                  <c:v>#N/A</c:v>
                </c:pt>
                <c:pt idx="5">
                  <c:v>12.377136451035801</c:v>
                </c:pt>
                <c:pt idx="6">
                  <c:v>#N/A</c:v>
                </c:pt>
                <c:pt idx="7">
                  <c:v>#N/A</c:v>
                </c:pt>
              </c:numCache>
            </c:numRef>
          </c:yVal>
          <c:smooth val="1"/>
          <c:extLst>
            <c:ext xmlns:c16="http://schemas.microsoft.com/office/drawing/2014/chart" uri="{C3380CC4-5D6E-409C-BE32-E72D297353CC}">
              <c16:uniqueId val="{00000009-C465-4224-8B92-BC31F06FA9F4}"/>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7.7197643753234915E-2"/>
          <c:h val="0.447634563569145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cookers'!$AR$17</c:f>
          <c:strCache>
            <c:ptCount val="1"/>
            <c:pt idx="0">
              <c:v>THyGA Segment Seg300 domestic cookers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cookers'!$AQ$6</c:f>
              <c:strCache>
                <c:ptCount val="1"/>
                <c:pt idx="0">
                  <c:v>D1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cookers'!$AQ$19:$AQ$26</c:f>
              <c:numCache>
                <c:formatCode>General</c:formatCode>
                <c:ptCount val="8"/>
                <c:pt idx="0">
                  <c:v>226.9342775780965</c:v>
                </c:pt>
                <c:pt idx="1">
                  <c:v>#N/A</c:v>
                </c:pt>
                <c:pt idx="2">
                  <c:v>#N/A</c:v>
                </c:pt>
                <c:pt idx="3">
                  <c:v>#N/A</c:v>
                </c:pt>
                <c:pt idx="4">
                  <c:v>#N/A</c:v>
                </c:pt>
                <c:pt idx="5">
                  <c:v>#N/A</c:v>
                </c:pt>
                <c:pt idx="6">
                  <c:v>#N/A</c:v>
                </c:pt>
                <c:pt idx="7">
                  <c:v>188.40866201044287</c:v>
                </c:pt>
              </c:numCache>
            </c:numRef>
          </c:yVal>
          <c:smooth val="1"/>
          <c:extLst>
            <c:ext xmlns:c16="http://schemas.microsoft.com/office/drawing/2014/chart" uri="{C3380CC4-5D6E-409C-BE32-E72D297353CC}">
              <c16:uniqueId val="{00000000-DD18-42E5-8A50-49664C7C094D}"/>
            </c:ext>
          </c:extLst>
        </c:ser>
        <c:ser>
          <c:idx val="1"/>
          <c:order val="1"/>
          <c:tx>
            <c:strRef>
              <c:f>'Seg300 domestic cookers'!$AR$6</c:f>
              <c:strCache>
                <c:ptCount val="1"/>
                <c:pt idx="0">
                  <c:v>D2c</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cookers'!$AR$19:$AR$26</c:f>
              <c:numCache>
                <c:formatCode>General</c:formatCode>
                <c:ptCount val="8"/>
                <c:pt idx="0">
                  <c:v>105.40902148661259</c:v>
                </c:pt>
                <c:pt idx="1">
                  <c:v>#N/A</c:v>
                </c:pt>
                <c:pt idx="2">
                  <c:v>#N/A</c:v>
                </c:pt>
                <c:pt idx="3">
                  <c:v>#N/A</c:v>
                </c:pt>
                <c:pt idx="4">
                  <c:v>#N/A</c:v>
                </c:pt>
                <c:pt idx="5">
                  <c:v>#N/A</c:v>
                </c:pt>
                <c:pt idx="6">
                  <c:v>#N/A</c:v>
                </c:pt>
                <c:pt idx="7">
                  <c:v>112.63673579537961</c:v>
                </c:pt>
              </c:numCache>
            </c:numRef>
          </c:yVal>
          <c:smooth val="1"/>
          <c:extLst>
            <c:ext xmlns:c16="http://schemas.microsoft.com/office/drawing/2014/chart" uri="{C3380CC4-5D6E-409C-BE32-E72D297353CC}">
              <c16:uniqueId val="{00000001-DD18-42E5-8A50-49664C7C094D}"/>
            </c:ext>
          </c:extLst>
        </c:ser>
        <c:ser>
          <c:idx val="2"/>
          <c:order val="2"/>
          <c:tx>
            <c:strRef>
              <c:f>'Seg300 domestic cookers'!$AS$6</c:f>
              <c:strCache>
                <c:ptCount val="1"/>
                <c:pt idx="0">
                  <c:v>D7v0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cookers'!$AS$19:$AS$26</c:f>
              <c:numCache>
                <c:formatCode>General</c:formatCode>
                <c:ptCount val="8"/>
                <c:pt idx="0">
                  <c:v>246.44446433820437</c:v>
                </c:pt>
                <c:pt idx="1">
                  <c:v>#N/A</c:v>
                </c:pt>
                <c:pt idx="2">
                  <c:v>#N/A</c:v>
                </c:pt>
                <c:pt idx="3">
                  <c:v>194.12697236177939</c:v>
                </c:pt>
                <c:pt idx="4">
                  <c:v>#N/A</c:v>
                </c:pt>
                <c:pt idx="5">
                  <c:v>202.96656445900032</c:v>
                </c:pt>
                <c:pt idx="6">
                  <c:v>#N/A</c:v>
                </c:pt>
                <c:pt idx="7">
                  <c:v>#N/A</c:v>
                </c:pt>
              </c:numCache>
            </c:numRef>
          </c:yVal>
          <c:smooth val="1"/>
          <c:extLst>
            <c:ext xmlns:c16="http://schemas.microsoft.com/office/drawing/2014/chart" uri="{C3380CC4-5D6E-409C-BE32-E72D297353CC}">
              <c16:uniqueId val="{00000002-DD18-42E5-8A50-49664C7C094D}"/>
            </c:ext>
          </c:extLst>
        </c:ser>
        <c:ser>
          <c:idx val="3"/>
          <c:order val="3"/>
          <c:tx>
            <c:strRef>
              <c:f>'Seg300 domestic cookers'!$AT$6</c:f>
              <c:strCache>
                <c:ptCount val="1"/>
                <c:pt idx="0">
                  <c:v>D8v0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cookers'!$AT$19:$AT$26</c:f>
              <c:numCache>
                <c:formatCode>General</c:formatCode>
                <c:ptCount val="8"/>
                <c:pt idx="0">
                  <c:v>372.4049683332866</c:v>
                </c:pt>
                <c:pt idx="1">
                  <c:v>#N/A</c:v>
                </c:pt>
                <c:pt idx="2">
                  <c:v>#N/A</c:v>
                </c:pt>
                <c:pt idx="3">
                  <c:v>561.5815986180047</c:v>
                </c:pt>
                <c:pt idx="4">
                  <c:v>#N/A</c:v>
                </c:pt>
                <c:pt idx="5">
                  <c:v>642.72745412016775</c:v>
                </c:pt>
                <c:pt idx="6">
                  <c:v>#N/A</c:v>
                </c:pt>
                <c:pt idx="7">
                  <c:v>#N/A</c:v>
                </c:pt>
              </c:numCache>
            </c:numRef>
          </c:yVal>
          <c:smooth val="1"/>
          <c:extLst>
            <c:ext xmlns:c16="http://schemas.microsoft.com/office/drawing/2014/chart" uri="{C3380CC4-5D6E-409C-BE32-E72D297353CC}">
              <c16:uniqueId val="{00000003-DD18-42E5-8A50-49664C7C094D}"/>
            </c:ext>
          </c:extLst>
        </c:ser>
        <c:ser>
          <c:idx val="4"/>
          <c:order val="4"/>
          <c:tx>
            <c:strRef>
              <c:f>'Seg300 domestic cookers'!$AU$6</c:f>
              <c:strCache>
                <c:ptCount val="1"/>
                <c:pt idx="0">
                  <c:v>EB10</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cookers'!$AU$19:$AU$26</c:f>
              <c:numCache>
                <c:formatCode>General</c:formatCode>
                <c:ptCount val="8"/>
                <c:pt idx="0">
                  <c:v>95</c:v>
                </c:pt>
                <c:pt idx="1">
                  <c:v>#N/A</c:v>
                </c:pt>
                <c:pt idx="2">
                  <c:v>#N/A</c:v>
                </c:pt>
                <c:pt idx="3">
                  <c:v>214</c:v>
                </c:pt>
                <c:pt idx="4">
                  <c:v>#N/A</c:v>
                </c:pt>
                <c:pt idx="5">
                  <c:v>250</c:v>
                </c:pt>
                <c:pt idx="6">
                  <c:v>#N/A</c:v>
                </c:pt>
                <c:pt idx="7">
                  <c:v>#N/A</c:v>
                </c:pt>
              </c:numCache>
            </c:numRef>
          </c:yVal>
          <c:smooth val="1"/>
          <c:extLst>
            <c:ext xmlns:c16="http://schemas.microsoft.com/office/drawing/2014/chart" uri="{C3380CC4-5D6E-409C-BE32-E72D297353CC}">
              <c16:uniqueId val="{00000004-DD18-42E5-8A50-49664C7C094D}"/>
            </c:ext>
          </c:extLst>
        </c:ser>
        <c:ser>
          <c:idx val="5"/>
          <c:order val="5"/>
          <c:tx>
            <c:strRef>
              <c:f>'Seg300 domestic cookers'!$AV$6</c:f>
              <c:strCache>
                <c:ptCount val="1"/>
                <c:pt idx="0">
                  <c:v>EN05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cookers'!$AV$19:$AV$26</c:f>
              <c:numCache>
                <c:formatCode>General</c:formatCode>
                <c:ptCount val="8"/>
                <c:pt idx="0">
                  <c:v>61.650719189472298</c:v>
                </c:pt>
                <c:pt idx="1">
                  <c:v>#N/A</c:v>
                </c:pt>
                <c:pt idx="2">
                  <c:v>#N/A</c:v>
                </c:pt>
                <c:pt idx="3">
                  <c:v>223.57248796350402</c:v>
                </c:pt>
                <c:pt idx="4">
                  <c:v>#N/A</c:v>
                </c:pt>
                <c:pt idx="5">
                  <c:v>514.98522507821747</c:v>
                </c:pt>
                <c:pt idx="6">
                  <c:v>#N/A</c:v>
                </c:pt>
                <c:pt idx="7">
                  <c:v>#N/A</c:v>
                </c:pt>
              </c:numCache>
            </c:numRef>
          </c:yVal>
          <c:smooth val="1"/>
          <c:extLst>
            <c:ext xmlns:c16="http://schemas.microsoft.com/office/drawing/2014/chart" uri="{C3380CC4-5D6E-409C-BE32-E72D297353CC}">
              <c16:uniqueId val="{00000005-DD18-42E5-8A50-49664C7C094D}"/>
            </c:ext>
          </c:extLst>
        </c:ser>
        <c:ser>
          <c:idx val="6"/>
          <c:order val="6"/>
          <c:tx>
            <c:strRef>
              <c:f>'Seg300 domestic cookers'!$AW$6</c:f>
              <c:strCache>
                <c:ptCount val="1"/>
                <c:pt idx="0">
                  <c:v>EN06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cookers'!$AW$19:$AW$26</c:f>
              <c:numCache>
                <c:formatCode>General</c:formatCode>
                <c:ptCount val="8"/>
                <c:pt idx="0">
                  <c:v>216.95058699935029</c:v>
                </c:pt>
                <c:pt idx="1">
                  <c:v>#N/A</c:v>
                </c:pt>
                <c:pt idx="2">
                  <c:v>#N/A</c:v>
                </c:pt>
                <c:pt idx="3">
                  <c:v>173.86501508280054</c:v>
                </c:pt>
                <c:pt idx="4">
                  <c:v>#N/A</c:v>
                </c:pt>
                <c:pt idx="5">
                  <c:v>182.42362010095633</c:v>
                </c:pt>
                <c:pt idx="6">
                  <c:v>#N/A</c:v>
                </c:pt>
                <c:pt idx="7">
                  <c:v>#N/A</c:v>
                </c:pt>
              </c:numCache>
            </c:numRef>
          </c:yVal>
          <c:smooth val="1"/>
          <c:extLst>
            <c:ext xmlns:c16="http://schemas.microsoft.com/office/drawing/2014/chart" uri="{C3380CC4-5D6E-409C-BE32-E72D297353CC}">
              <c16:uniqueId val="{00000006-DD18-42E5-8A50-49664C7C094D}"/>
            </c:ext>
          </c:extLst>
        </c:ser>
        <c:ser>
          <c:idx val="7"/>
          <c:order val="7"/>
          <c:tx>
            <c:strRef>
              <c:f>'Seg300 domestic cookers'!$AX$6</c:f>
              <c:strCache>
                <c:ptCount val="1"/>
                <c:pt idx="0">
                  <c:v>EN10</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cookers'!$AX$19:$AX$26</c:f>
              <c:numCache>
                <c:formatCode>General</c:formatCode>
                <c:ptCount val="8"/>
                <c:pt idx="0">
                  <c:v>134.57471821280961</c:v>
                </c:pt>
                <c:pt idx="1">
                  <c:v>#N/A</c:v>
                </c:pt>
                <c:pt idx="2">
                  <c:v>#N/A</c:v>
                </c:pt>
                <c:pt idx="3">
                  <c:v>252.94844876543968</c:v>
                </c:pt>
                <c:pt idx="4">
                  <c:v>#N/A</c:v>
                </c:pt>
                <c:pt idx="5">
                  <c:v>288.42545174838148</c:v>
                </c:pt>
                <c:pt idx="6">
                  <c:v>#N/A</c:v>
                </c:pt>
                <c:pt idx="7">
                  <c:v>#N/A</c:v>
                </c:pt>
              </c:numCache>
            </c:numRef>
          </c:yVal>
          <c:smooth val="1"/>
          <c:extLst>
            <c:ext xmlns:c16="http://schemas.microsoft.com/office/drawing/2014/chart" uri="{C3380CC4-5D6E-409C-BE32-E72D297353CC}">
              <c16:uniqueId val="{00000007-DD18-42E5-8A50-49664C7C094D}"/>
            </c:ext>
          </c:extLst>
        </c:ser>
        <c:ser>
          <c:idx val="8"/>
          <c:order val="8"/>
          <c:tx>
            <c:strRef>
              <c:f>'Seg300 domestic cookers'!$AY$6</c:f>
              <c:strCache>
                <c:ptCount val="1"/>
                <c:pt idx="0">
                  <c:v>EN15</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cookers'!$AY$19:$AY$26</c:f>
              <c:numCache>
                <c:formatCode>General</c:formatCode>
                <c:ptCount val="8"/>
                <c:pt idx="0">
                  <c:v>291.28165010466194</c:v>
                </c:pt>
                <c:pt idx="1">
                  <c:v>#N/A</c:v>
                </c:pt>
                <c:pt idx="2">
                  <c:v>#N/A</c:v>
                </c:pt>
                <c:pt idx="3">
                  <c:v>472.16845214329931</c:v>
                </c:pt>
                <c:pt idx="4">
                  <c:v>#N/A</c:v>
                </c:pt>
                <c:pt idx="5">
                  <c:v>616.3963875137398</c:v>
                </c:pt>
                <c:pt idx="6">
                  <c:v>#N/A</c:v>
                </c:pt>
                <c:pt idx="7">
                  <c:v>#N/A</c:v>
                </c:pt>
              </c:numCache>
            </c:numRef>
          </c:yVal>
          <c:smooth val="1"/>
          <c:extLst>
            <c:ext xmlns:c16="http://schemas.microsoft.com/office/drawing/2014/chart" uri="{C3380CC4-5D6E-409C-BE32-E72D297353CC}">
              <c16:uniqueId val="{00000008-DD18-42E5-8A50-49664C7C094D}"/>
            </c:ext>
          </c:extLst>
        </c:ser>
        <c:ser>
          <c:idx val="9"/>
          <c:order val="9"/>
          <c:tx>
            <c:strRef>
              <c:f>'Seg300 domestic cookers'!$AZ$6</c:f>
              <c:strCache>
                <c:ptCount val="1"/>
                <c:pt idx="0">
                  <c:v>EN16</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cookers'!$AZ$19:$AZ$26</c:f>
              <c:numCache>
                <c:formatCode>General</c:formatCode>
                <c:ptCount val="8"/>
                <c:pt idx="0">
                  <c:v>82.916849413316044</c:v>
                </c:pt>
                <c:pt idx="1">
                  <c:v>#N/A</c:v>
                </c:pt>
                <c:pt idx="2">
                  <c:v>#N/A</c:v>
                </c:pt>
                <c:pt idx="3">
                  <c:v>86.329185981622643</c:v>
                </c:pt>
                <c:pt idx="4">
                  <c:v>#N/A</c:v>
                </c:pt>
                <c:pt idx="5">
                  <c:v>79.462159395637997</c:v>
                </c:pt>
                <c:pt idx="6">
                  <c:v>#N/A</c:v>
                </c:pt>
                <c:pt idx="7">
                  <c:v>#N/A</c:v>
                </c:pt>
              </c:numCache>
            </c:numRef>
          </c:yVal>
          <c:smooth val="1"/>
          <c:extLst>
            <c:ext xmlns:c16="http://schemas.microsoft.com/office/drawing/2014/chart" uri="{C3380CC4-5D6E-409C-BE32-E72D297353CC}">
              <c16:uniqueId val="{00000009-DD18-42E5-8A50-49664C7C094D}"/>
            </c:ext>
          </c:extLst>
        </c:ser>
        <c:ser>
          <c:idx val="10"/>
          <c:order val="10"/>
          <c:tx>
            <c:strRef>
              <c:f>'Seg300 domestic cookers'!$BA$6</c:f>
              <c:strCache>
                <c:ptCount val="1"/>
                <c:pt idx="0">
                  <c:v>EN22</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cookers'!$BA$19:$BA$26</c:f>
              <c:numCache>
                <c:formatCode>General</c:formatCode>
                <c:ptCount val="8"/>
                <c:pt idx="0">
                  <c:v>37.469723376336837</c:v>
                </c:pt>
                <c:pt idx="1">
                  <c:v>#N/A</c:v>
                </c:pt>
                <c:pt idx="2">
                  <c:v>#N/A</c:v>
                </c:pt>
                <c:pt idx="3">
                  <c:v>45.698943108293335</c:v>
                </c:pt>
                <c:pt idx="4">
                  <c:v>#N/A</c:v>
                </c:pt>
                <c:pt idx="5">
                  <c:v>58.901395786524908</c:v>
                </c:pt>
                <c:pt idx="6">
                  <c:v>#N/A</c:v>
                </c:pt>
                <c:pt idx="7">
                  <c:v>#N/A</c:v>
                </c:pt>
              </c:numCache>
            </c:numRef>
          </c:yVal>
          <c:smooth val="1"/>
          <c:extLst>
            <c:ext xmlns:c16="http://schemas.microsoft.com/office/drawing/2014/chart" uri="{C3380CC4-5D6E-409C-BE32-E72D297353CC}">
              <c16:uniqueId val="{0000000A-DD18-42E5-8A50-49664C7C094D}"/>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cookers'!$AR$17</c:f>
          <c:strCache>
            <c:ptCount val="1"/>
            <c:pt idx="0">
              <c:v>THyGA Segment Seg300 domestic cookers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cookers'!$BB$6</c:f>
              <c:strCache>
                <c:ptCount val="1"/>
                <c:pt idx="0">
                  <c:v>EN08</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cookers'!$BB$19:$BB$26</c:f>
              <c:numCache>
                <c:formatCode>General</c:formatCode>
                <c:ptCount val="8"/>
                <c:pt idx="0">
                  <c:v>665.0088720237261</c:v>
                </c:pt>
                <c:pt idx="1">
                  <c:v>#N/A</c:v>
                </c:pt>
                <c:pt idx="2">
                  <c:v>#N/A</c:v>
                </c:pt>
                <c:pt idx="3">
                  <c:v>510.43943960010517</c:v>
                </c:pt>
                <c:pt idx="4">
                  <c:v>#N/A</c:v>
                </c:pt>
                <c:pt idx="5">
                  <c:v>788.97335394816332</c:v>
                </c:pt>
                <c:pt idx="6">
                  <c:v>#N/A</c:v>
                </c:pt>
                <c:pt idx="7">
                  <c:v>#N/A</c:v>
                </c:pt>
              </c:numCache>
            </c:numRef>
          </c:yVal>
          <c:smooth val="1"/>
          <c:extLst>
            <c:ext xmlns:c16="http://schemas.microsoft.com/office/drawing/2014/chart" uri="{C3380CC4-5D6E-409C-BE32-E72D297353CC}">
              <c16:uniqueId val="{00000000-0E17-44AD-AE1D-53ED89269533}"/>
            </c:ext>
          </c:extLst>
        </c:ser>
        <c:ser>
          <c:idx val="1"/>
          <c:order val="1"/>
          <c:tx>
            <c:strRef>
              <c:f>'Seg300 domestic cookers'!$BC$6</c:f>
              <c:strCache>
                <c:ptCount val="1"/>
                <c:pt idx="0">
                  <c:v>EN11</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cookers'!$BC$19:$BC$26</c:f>
              <c:numCache>
                <c:formatCode>General</c:formatCode>
                <c:ptCount val="8"/>
                <c:pt idx="0">
                  <c:v>239.17788392455657</c:v>
                </c:pt>
                <c:pt idx="1">
                  <c:v>#N/A</c:v>
                </c:pt>
                <c:pt idx="2">
                  <c:v>#N/A</c:v>
                </c:pt>
                <c:pt idx="3">
                  <c:v>70.331899781938205</c:v>
                </c:pt>
                <c:pt idx="4">
                  <c:v>#N/A</c:v>
                </c:pt>
                <c:pt idx="5">
                  <c:v>51.808557828218731</c:v>
                </c:pt>
                <c:pt idx="6">
                  <c:v>#N/A</c:v>
                </c:pt>
                <c:pt idx="7">
                  <c:v>#N/A</c:v>
                </c:pt>
              </c:numCache>
            </c:numRef>
          </c:yVal>
          <c:smooth val="1"/>
          <c:extLst>
            <c:ext xmlns:c16="http://schemas.microsoft.com/office/drawing/2014/chart" uri="{C3380CC4-5D6E-409C-BE32-E72D297353CC}">
              <c16:uniqueId val="{00000001-0E17-44AD-AE1D-53ED89269533}"/>
            </c:ext>
          </c:extLst>
        </c:ser>
        <c:ser>
          <c:idx val="2"/>
          <c:order val="2"/>
          <c:tx>
            <c:strRef>
              <c:f>'Seg300 domestic cookers'!$BD$6</c:f>
              <c:strCache>
                <c:ptCount val="1"/>
                <c:pt idx="0">
                  <c:v>EN12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cookers'!$BD$19:$BD$26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2-0E17-44AD-AE1D-53ED89269533}"/>
            </c:ext>
          </c:extLst>
        </c:ser>
        <c:ser>
          <c:idx val="3"/>
          <c:order val="3"/>
          <c:tx>
            <c:strRef>
              <c:f>'Seg300 domestic cookers'!$BE$6</c:f>
              <c:strCache>
                <c:ptCount val="1"/>
                <c:pt idx="0">
                  <c:v>EN12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cookers'!$BE$19:$BE$26</c:f>
              <c:numCache>
                <c:formatCode>General</c:formatCode>
                <c:ptCount val="8"/>
                <c:pt idx="0">
                  <c:v>86.807320335064048</c:v>
                </c:pt>
                <c:pt idx="1">
                  <c:v>#N/A</c:v>
                </c:pt>
                <c:pt idx="2">
                  <c:v>#N/A</c:v>
                </c:pt>
                <c:pt idx="3">
                  <c:v>112.90733355616008</c:v>
                </c:pt>
                <c:pt idx="4">
                  <c:v>#N/A</c:v>
                </c:pt>
                <c:pt idx="5">
                  <c:v>165.47485656007822</c:v>
                </c:pt>
                <c:pt idx="6">
                  <c:v>#N/A</c:v>
                </c:pt>
                <c:pt idx="7">
                  <c:v>#N/A</c:v>
                </c:pt>
              </c:numCache>
            </c:numRef>
          </c:yVal>
          <c:smooth val="1"/>
          <c:extLst>
            <c:ext xmlns:c16="http://schemas.microsoft.com/office/drawing/2014/chart" uri="{C3380CC4-5D6E-409C-BE32-E72D297353CC}">
              <c16:uniqueId val="{00000003-0E17-44AD-AE1D-53ED89269533}"/>
            </c:ext>
          </c:extLst>
        </c:ser>
        <c:ser>
          <c:idx val="4"/>
          <c:order val="4"/>
          <c:tx>
            <c:strRef>
              <c:f>'Seg300 domestic cookers'!$BF$6</c:f>
              <c:strCache>
                <c:ptCount val="1"/>
                <c:pt idx="0">
                  <c:v>D3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cookers'!$BF$19:$BF$26</c:f>
              <c:numCache>
                <c:formatCode>General</c:formatCode>
                <c:ptCount val="8"/>
                <c:pt idx="0">
                  <c:v>593.27603311304483</c:v>
                </c:pt>
                <c:pt idx="1">
                  <c:v>#N/A</c:v>
                </c:pt>
                <c:pt idx="2">
                  <c:v>891.80750150469862</c:v>
                </c:pt>
                <c:pt idx="3">
                  <c:v>#N/A</c:v>
                </c:pt>
                <c:pt idx="4">
                  <c:v>1055.7825152612875</c:v>
                </c:pt>
                <c:pt idx="5">
                  <c:v>951.24366740443043</c:v>
                </c:pt>
                <c:pt idx="6">
                  <c:v>839.50012565056409</c:v>
                </c:pt>
                <c:pt idx="7">
                  <c:v>802.42583794326799</c:v>
                </c:pt>
              </c:numCache>
            </c:numRef>
          </c:yVal>
          <c:smooth val="1"/>
          <c:extLst>
            <c:ext xmlns:c16="http://schemas.microsoft.com/office/drawing/2014/chart" uri="{C3380CC4-5D6E-409C-BE32-E72D297353CC}">
              <c16:uniqueId val="{00000004-0E17-44AD-AE1D-53ED89269533}"/>
            </c:ext>
          </c:extLst>
        </c:ser>
        <c:ser>
          <c:idx val="5"/>
          <c:order val="5"/>
          <c:tx>
            <c:strRef>
              <c:f>'Seg300 domestic cookers'!$BG$6</c:f>
              <c:strCache>
                <c:ptCount val="1"/>
                <c:pt idx="0">
                  <c:v>D9v0</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cookers'!$BG$19:$BG$26</c:f>
              <c:numCache>
                <c:formatCode>General</c:formatCode>
                <c:ptCount val="8"/>
                <c:pt idx="0">
                  <c:v>1847.4777725909139</c:v>
                </c:pt>
                <c:pt idx="1">
                  <c:v>#N/A</c:v>
                </c:pt>
                <c:pt idx="2">
                  <c:v>#N/A</c:v>
                </c:pt>
                <c:pt idx="3">
                  <c:v>1930.3383276662773</c:v>
                </c:pt>
                <c:pt idx="4">
                  <c:v>#N/A</c:v>
                </c:pt>
                <c:pt idx="5">
                  <c:v>1921.9711516218069</c:v>
                </c:pt>
                <c:pt idx="6">
                  <c:v>#N/A</c:v>
                </c:pt>
                <c:pt idx="7">
                  <c:v>#N/A</c:v>
                </c:pt>
              </c:numCache>
            </c:numRef>
          </c:yVal>
          <c:smooth val="1"/>
          <c:extLst>
            <c:ext xmlns:c16="http://schemas.microsoft.com/office/drawing/2014/chart" uri="{C3380CC4-5D6E-409C-BE32-E72D297353CC}">
              <c16:uniqueId val="{00000005-0E17-44AD-AE1D-53ED89269533}"/>
            </c:ext>
          </c:extLst>
        </c:ser>
        <c:ser>
          <c:idx val="6"/>
          <c:order val="6"/>
          <c:tx>
            <c:strRef>
              <c:f>'Seg300 domestic cookers'!$BH$6</c:f>
              <c:strCache>
                <c:ptCount val="1"/>
                <c:pt idx="0">
                  <c:v>D10v</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cookers'!$BH$19:$BH$26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6-0E17-44AD-AE1D-53ED89269533}"/>
            </c:ext>
          </c:extLst>
        </c:ser>
        <c:ser>
          <c:idx val="7"/>
          <c:order val="7"/>
          <c:tx>
            <c:strRef>
              <c:f>'Seg300 domestic cookers'!$BI$6</c:f>
              <c:strCache>
                <c:ptCount val="1"/>
                <c:pt idx="0">
                  <c:v>EB07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cookers'!$BI$19:$BI$26</c:f>
              <c:numCache>
                <c:formatCode>General</c:formatCode>
                <c:ptCount val="8"/>
                <c:pt idx="0">
                  <c:v>594</c:v>
                </c:pt>
                <c:pt idx="1">
                  <c:v>#N/A</c:v>
                </c:pt>
                <c:pt idx="2">
                  <c:v>#N/A</c:v>
                </c:pt>
                <c:pt idx="3">
                  <c:v>486</c:v>
                </c:pt>
                <c:pt idx="4">
                  <c:v>#N/A</c:v>
                </c:pt>
                <c:pt idx="5">
                  <c:v>459</c:v>
                </c:pt>
                <c:pt idx="6">
                  <c:v>#N/A</c:v>
                </c:pt>
                <c:pt idx="7">
                  <c:v>#N/A</c:v>
                </c:pt>
              </c:numCache>
            </c:numRef>
          </c:yVal>
          <c:smooth val="1"/>
          <c:extLst>
            <c:ext xmlns:c16="http://schemas.microsoft.com/office/drawing/2014/chart" uri="{C3380CC4-5D6E-409C-BE32-E72D297353CC}">
              <c16:uniqueId val="{00000007-0E17-44AD-AE1D-53ED89269533}"/>
            </c:ext>
          </c:extLst>
        </c:ser>
        <c:ser>
          <c:idx val="8"/>
          <c:order val="8"/>
          <c:tx>
            <c:strRef>
              <c:f>'Seg300 domestic cookers'!$BJ$6</c:f>
              <c:strCache>
                <c:ptCount val="1"/>
                <c:pt idx="0">
                  <c:v>EB08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cookers'!$BJ$19:$BJ$26</c:f>
              <c:numCache>
                <c:formatCode>General</c:formatCode>
                <c:ptCount val="8"/>
                <c:pt idx="0">
                  <c:v>36</c:v>
                </c:pt>
                <c:pt idx="1">
                  <c:v>#N/A</c:v>
                </c:pt>
                <c:pt idx="2">
                  <c:v>#N/A</c:v>
                </c:pt>
                <c:pt idx="3">
                  <c:v>32</c:v>
                </c:pt>
                <c:pt idx="4">
                  <c:v>#N/A</c:v>
                </c:pt>
                <c:pt idx="5">
                  <c:v>68</c:v>
                </c:pt>
                <c:pt idx="6">
                  <c:v>#N/A</c:v>
                </c:pt>
                <c:pt idx="7">
                  <c:v>#N/A</c:v>
                </c:pt>
              </c:numCache>
            </c:numRef>
          </c:yVal>
          <c:smooth val="1"/>
          <c:extLst>
            <c:ext xmlns:c16="http://schemas.microsoft.com/office/drawing/2014/chart" uri="{C3380CC4-5D6E-409C-BE32-E72D297353CC}">
              <c16:uniqueId val="{00000008-0E17-44AD-AE1D-53ED89269533}"/>
            </c:ext>
          </c:extLst>
        </c:ser>
        <c:ser>
          <c:idx val="9"/>
          <c:order val="9"/>
          <c:tx>
            <c:strRef>
              <c:f>'Seg300 domestic cookers'!$BK$6</c:f>
              <c:strCache>
                <c:ptCount val="1"/>
                <c:pt idx="0">
                  <c:v>EB09</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cookers'!$BK$19:$BK$26</c:f>
              <c:numCache>
                <c:formatCode>General</c:formatCode>
                <c:ptCount val="8"/>
                <c:pt idx="0">
                  <c:v>218</c:v>
                </c:pt>
                <c:pt idx="1">
                  <c:v>#N/A</c:v>
                </c:pt>
                <c:pt idx="2">
                  <c:v>#N/A</c:v>
                </c:pt>
                <c:pt idx="3">
                  <c:v>393</c:v>
                </c:pt>
                <c:pt idx="4">
                  <c:v>#N/A</c:v>
                </c:pt>
                <c:pt idx="5">
                  <c:v>478</c:v>
                </c:pt>
                <c:pt idx="6">
                  <c:v>#N/A</c:v>
                </c:pt>
                <c:pt idx="7">
                  <c:v>#N/A</c:v>
                </c:pt>
              </c:numCache>
            </c:numRef>
          </c:yVal>
          <c:smooth val="1"/>
          <c:extLst>
            <c:ext xmlns:c16="http://schemas.microsoft.com/office/drawing/2014/chart" uri="{C3380CC4-5D6E-409C-BE32-E72D297353CC}">
              <c16:uniqueId val="{00000009-0E17-44AD-AE1D-53ED89269533}"/>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'Seg300 domestic cookers'!$AR$17</c:f>
          <c:strCache>
            <c:ptCount val="1"/>
            <c:pt idx="0">
              <c:v>THyGA Segment Seg300 domestic cookers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'Seg300 domestic cookers'!$BL$6</c:f>
              <c:strCache>
                <c:ptCount val="1"/>
                <c:pt idx="0">
                  <c:v>EB11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cookers'!$BL$19:$BL$26</c:f>
              <c:numCache>
                <c:formatCode>General</c:formatCode>
                <c:ptCount val="8"/>
                <c:pt idx="0">
                  <c:v>122</c:v>
                </c:pt>
                <c:pt idx="1">
                  <c:v>#N/A</c:v>
                </c:pt>
                <c:pt idx="2">
                  <c:v>#N/A</c:v>
                </c:pt>
                <c:pt idx="3">
                  <c:v>135</c:v>
                </c:pt>
                <c:pt idx="4">
                  <c:v>#N/A</c:v>
                </c:pt>
                <c:pt idx="5">
                  <c:v>250</c:v>
                </c:pt>
                <c:pt idx="6">
                  <c:v>#N/A</c:v>
                </c:pt>
                <c:pt idx="7">
                  <c:v>#N/A</c:v>
                </c:pt>
              </c:numCache>
            </c:numRef>
          </c:yVal>
          <c:smooth val="1"/>
          <c:extLst>
            <c:ext xmlns:c16="http://schemas.microsoft.com/office/drawing/2014/chart" uri="{C3380CC4-5D6E-409C-BE32-E72D297353CC}">
              <c16:uniqueId val="{00000000-51E5-4D41-9EE0-E0F10EAAAA4E}"/>
            </c:ext>
          </c:extLst>
        </c:ser>
        <c:ser>
          <c:idx val="1"/>
          <c:order val="1"/>
          <c:tx>
            <c:strRef>
              <c:f>'Seg300 domestic cookers'!$BM$6</c:f>
              <c:strCache>
                <c:ptCount val="1"/>
                <c:pt idx="0">
                  <c:v>BS01</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cookers'!$BM$19:$BM$26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51E5-4D41-9EE0-E0F10EAAAA4E}"/>
            </c:ext>
          </c:extLst>
        </c:ser>
        <c:ser>
          <c:idx val="2"/>
          <c:order val="2"/>
          <c:tx>
            <c:strRef>
              <c:f>'Seg300 domestic cookers'!$BN$6</c:f>
              <c:strCache>
                <c:ptCount val="1"/>
                <c:pt idx="0">
                  <c:v>BS02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cookers'!$BN$19:$BN$26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2-51E5-4D41-9EE0-E0F10EAAAA4E}"/>
            </c:ext>
          </c:extLst>
        </c:ser>
        <c:ser>
          <c:idx val="3"/>
          <c:order val="3"/>
          <c:tx>
            <c:strRef>
              <c:f>'Seg300 domestic cookers'!$BO$6</c:f>
              <c:strCache>
                <c:ptCount val="1"/>
                <c:pt idx="0">
                  <c:v>EN07</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cookers'!$BO$19:$BO$26</c:f>
              <c:numCache>
                <c:formatCode>General</c:formatCode>
                <c:ptCount val="8"/>
                <c:pt idx="0">
                  <c:v>172.84073183061102</c:v>
                </c:pt>
                <c:pt idx="1">
                  <c:v>#N/A</c:v>
                </c:pt>
                <c:pt idx="2">
                  <c:v>#N/A</c:v>
                </c:pt>
                <c:pt idx="3">
                  <c:v>158.27959930552007</c:v>
                </c:pt>
                <c:pt idx="4">
                  <c:v>#N/A</c:v>
                </c:pt>
                <c:pt idx="5">
                  <c:v>172.56479418263504</c:v>
                </c:pt>
                <c:pt idx="6">
                  <c:v>#N/A</c:v>
                </c:pt>
                <c:pt idx="7">
                  <c:v>#N/A</c:v>
                </c:pt>
              </c:numCache>
            </c:numRef>
          </c:yVal>
          <c:smooth val="1"/>
          <c:extLst>
            <c:ext xmlns:c16="http://schemas.microsoft.com/office/drawing/2014/chart" uri="{C3380CC4-5D6E-409C-BE32-E72D297353CC}">
              <c16:uniqueId val="{00000003-51E5-4D41-9EE0-E0F10EAAAA4E}"/>
            </c:ext>
          </c:extLst>
        </c:ser>
        <c:ser>
          <c:idx val="4"/>
          <c:order val="4"/>
          <c:tx>
            <c:strRef>
              <c:f>'Seg300 domestic cookers'!$BP$6</c:f>
              <c:strCache>
                <c:ptCount val="1"/>
                <c:pt idx="0">
                  <c:v>EN09</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cookers'!$BP$19:$BP$26</c:f>
              <c:numCache>
                <c:formatCode>General</c:formatCode>
                <c:ptCount val="8"/>
                <c:pt idx="0">
                  <c:v>10.993747946443778</c:v>
                </c:pt>
                <c:pt idx="1">
                  <c:v>#N/A</c:v>
                </c:pt>
                <c:pt idx="2">
                  <c:v>#N/A</c:v>
                </c:pt>
                <c:pt idx="3">
                  <c:v>229.82257066244264</c:v>
                </c:pt>
                <c:pt idx="4">
                  <c:v>#N/A</c:v>
                </c:pt>
                <c:pt idx="5">
                  <c:v>249.40235432225904</c:v>
                </c:pt>
                <c:pt idx="6">
                  <c:v>#N/A</c:v>
                </c:pt>
                <c:pt idx="7">
                  <c:v>#N/A</c:v>
                </c:pt>
              </c:numCache>
            </c:numRef>
          </c:yVal>
          <c:smooth val="1"/>
          <c:extLst>
            <c:ext xmlns:c16="http://schemas.microsoft.com/office/drawing/2014/chart" uri="{C3380CC4-5D6E-409C-BE32-E72D297353CC}">
              <c16:uniqueId val="{00000004-51E5-4D41-9EE0-E0F10EAAAA4E}"/>
            </c:ext>
          </c:extLst>
        </c:ser>
        <c:ser>
          <c:idx val="5"/>
          <c:order val="5"/>
          <c:tx>
            <c:strRef>
              <c:f>'Seg300 domestic cookers'!$BQ$6</c:f>
              <c:strCache>
                <c:ptCount val="1"/>
                <c:pt idx="0">
                  <c:v>EB15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cookers'!$BQ$19:$BQ$26</c:f>
              <c:numCache>
                <c:formatCode>General</c:formatCode>
                <c:ptCount val="8"/>
                <c:pt idx="0">
                  <c:v>86.180099999999996</c:v>
                </c:pt>
                <c:pt idx="1">
                  <c:v>#N/A</c:v>
                </c:pt>
                <c:pt idx="2">
                  <c:v>#N/A</c:v>
                </c:pt>
                <c:pt idx="3">
                  <c:v>58.262799999999999</c:v>
                </c:pt>
                <c:pt idx="4">
                  <c:v>#N/A</c:v>
                </c:pt>
                <c:pt idx="5">
                  <c:v>69.011099999999999</c:v>
                </c:pt>
                <c:pt idx="6">
                  <c:v>#N/A</c:v>
                </c:pt>
                <c:pt idx="7">
                  <c:v>#N/A</c:v>
                </c:pt>
              </c:numCache>
            </c:numRef>
          </c:yVal>
          <c:smooth val="1"/>
          <c:extLst>
            <c:ext xmlns:c16="http://schemas.microsoft.com/office/drawing/2014/chart" uri="{C3380CC4-5D6E-409C-BE32-E72D297353CC}">
              <c16:uniqueId val="{00000005-51E5-4D41-9EE0-E0F10EAAAA4E}"/>
            </c:ext>
          </c:extLst>
        </c:ser>
        <c:ser>
          <c:idx val="6"/>
          <c:order val="6"/>
          <c:tx>
            <c:strRef>
              <c:f>'Seg300 domestic cookers'!$BR$6</c:f>
              <c:strCache>
                <c:ptCount val="1"/>
                <c:pt idx="0">
                  <c:v>EB16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cookers'!$BR$19:$BR$26</c:f>
              <c:numCache>
                <c:formatCode>General</c:formatCode>
                <c:ptCount val="8"/>
                <c:pt idx="0">
                  <c:v>98.923199999999994</c:v>
                </c:pt>
                <c:pt idx="1">
                  <c:v>#N/A</c:v>
                </c:pt>
                <c:pt idx="2">
                  <c:v>#N/A</c:v>
                </c:pt>
                <c:pt idx="3">
                  <c:v>76.869799999999998</c:v>
                </c:pt>
                <c:pt idx="4">
                  <c:v>#N/A</c:v>
                </c:pt>
                <c:pt idx="5">
                  <c:v>199.8673</c:v>
                </c:pt>
                <c:pt idx="6">
                  <c:v>#N/A</c:v>
                </c:pt>
                <c:pt idx="7">
                  <c:v>#N/A</c:v>
                </c:pt>
              </c:numCache>
            </c:numRef>
          </c:yVal>
          <c:smooth val="1"/>
          <c:extLst>
            <c:ext xmlns:c16="http://schemas.microsoft.com/office/drawing/2014/chart" uri="{C3380CC4-5D6E-409C-BE32-E72D297353CC}">
              <c16:uniqueId val="{00000006-51E5-4D41-9EE0-E0F10EAAAA4E}"/>
            </c:ext>
          </c:extLst>
        </c:ser>
        <c:ser>
          <c:idx val="7"/>
          <c:order val="7"/>
          <c:tx>
            <c:strRef>
              <c:f>'Seg300 domestic cookers'!$BS$6</c:f>
              <c:strCache>
                <c:ptCount val="1"/>
                <c:pt idx="0">
                  <c:v>AP01</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cookers'!$BS$19:$BS$26</c:f>
              <c:numCache>
                <c:formatCode>General</c:formatCode>
                <c:ptCount val="8"/>
                <c:pt idx="0">
                  <c:v>568.35060574120769</c:v>
                </c:pt>
                <c:pt idx="1">
                  <c:v>#N/A</c:v>
                </c:pt>
                <c:pt idx="2">
                  <c:v>#N/A</c:v>
                </c:pt>
                <c:pt idx="3">
                  <c:v>585.27503563408584</c:v>
                </c:pt>
                <c:pt idx="4">
                  <c:v>#N/A</c:v>
                </c:pt>
                <c:pt idx="5">
                  <c:v>611.98710397415141</c:v>
                </c:pt>
                <c:pt idx="6">
                  <c:v>#N/A</c:v>
                </c:pt>
                <c:pt idx="7">
                  <c:v>486.59876297484476</c:v>
                </c:pt>
              </c:numCache>
            </c:numRef>
          </c:yVal>
          <c:smooth val="1"/>
          <c:extLst>
            <c:ext xmlns:c16="http://schemas.microsoft.com/office/drawing/2014/chart" uri="{C3380CC4-5D6E-409C-BE32-E72D297353CC}">
              <c16:uniqueId val="{00000007-51E5-4D41-9EE0-E0F10EAAAA4E}"/>
            </c:ext>
          </c:extLst>
        </c:ser>
        <c:ser>
          <c:idx val="8"/>
          <c:order val="8"/>
          <c:tx>
            <c:strRef>
              <c:f>'Seg300 domestic cookers'!$BT$6</c:f>
              <c:strCache>
                <c:ptCount val="1"/>
                <c:pt idx="0">
                  <c:v>EN13</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cookers'!$BT$19:$BT$26</c:f>
              <c:numCache>
                <c:formatCode>General</c:formatCode>
                <c:ptCount val="8"/>
                <c:pt idx="0">
                  <c:v>279.61099107532237</c:v>
                </c:pt>
                <c:pt idx="1">
                  <c:v>#N/A</c:v>
                </c:pt>
                <c:pt idx="2">
                  <c:v>#N/A</c:v>
                </c:pt>
                <c:pt idx="3">
                  <c:v>401.6420117829918</c:v>
                </c:pt>
                <c:pt idx="4">
                  <c:v>#N/A</c:v>
                </c:pt>
                <c:pt idx="5">
                  <c:v>609.73494672868412</c:v>
                </c:pt>
                <c:pt idx="6">
                  <c:v>#N/A</c:v>
                </c:pt>
                <c:pt idx="7">
                  <c:v>#N/A</c:v>
                </c:pt>
              </c:numCache>
            </c:numRef>
          </c:yVal>
          <c:smooth val="1"/>
          <c:extLst>
            <c:ext xmlns:c16="http://schemas.microsoft.com/office/drawing/2014/chart" uri="{C3380CC4-5D6E-409C-BE32-E72D297353CC}">
              <c16:uniqueId val="{00000008-51E5-4D41-9EE0-E0F10EAAAA4E}"/>
            </c:ext>
          </c:extLst>
        </c:ser>
        <c:ser>
          <c:idx val="9"/>
          <c:order val="9"/>
          <c:tx>
            <c:strRef>
              <c:f>'Seg300 domestic cookers'!$BU$6</c:f>
              <c:strCache>
                <c:ptCount val="1"/>
                <c:pt idx="0">
                  <c:v>EN14</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'Seg300 domestic cookers'!$AP$19:$AP$26</c:f>
              <c:numCache>
                <c:formatCode>General</c:formatCode>
                <c:ptCount val="8"/>
                <c:pt idx="0">
                  <c:v>0</c:v>
                </c:pt>
                <c:pt idx="1">
                  <c:v>10</c:v>
                </c:pt>
                <c:pt idx="2">
                  <c:v>20</c:v>
                </c:pt>
                <c:pt idx="3">
                  <c:v>23</c:v>
                </c:pt>
                <c:pt idx="4">
                  <c:v>30</c:v>
                </c:pt>
                <c:pt idx="5">
                  <c:v>40</c:v>
                </c:pt>
                <c:pt idx="6">
                  <c:v>50</c:v>
                </c:pt>
                <c:pt idx="7">
                  <c:v>60</c:v>
                </c:pt>
              </c:numCache>
            </c:numRef>
          </c:xVal>
          <c:yVal>
            <c:numRef>
              <c:f>'Seg300 domestic cookers'!$BU$19:$BU$26</c:f>
              <c:numCache>
                <c:formatCode>General</c:formatCode>
                <c:ptCount val="8"/>
                <c:pt idx="0">
                  <c:v>445.53964501883701</c:v>
                </c:pt>
                <c:pt idx="1">
                  <c:v>#N/A</c:v>
                </c:pt>
                <c:pt idx="2">
                  <c:v>#N/A</c:v>
                </c:pt>
                <c:pt idx="3">
                  <c:v>735.77589078192273</c:v>
                </c:pt>
                <c:pt idx="4">
                  <c:v>#N/A</c:v>
                </c:pt>
                <c:pt idx="5">
                  <c:v>986.20059867879809</c:v>
                </c:pt>
                <c:pt idx="6">
                  <c:v>#N/A</c:v>
                </c:pt>
                <c:pt idx="7">
                  <c:v>#N/A</c:v>
                </c:pt>
              </c:numCache>
            </c:numRef>
          </c:yVal>
          <c:smooth val="1"/>
          <c:extLst>
            <c:ext xmlns:c16="http://schemas.microsoft.com/office/drawing/2014/chart" uri="{C3380CC4-5D6E-409C-BE32-E72D297353CC}">
              <c16:uniqueId val="{00000009-51E5-4D41-9EE0-E0F10EAAAA4E}"/>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'Seg300 domestic cookers'!$AY$17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'Seg400a Premix Catering'!$AE$5</c:f>
          <c:strCache>
            <c:ptCount val="1"/>
            <c:pt idx="0">
              <c:v>THyGA Segment 400a - Premix Catering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'Seg400a Premix Catering'!$AD$6</c:f>
              <c:strCache>
                <c:ptCount val="1"/>
                <c:pt idx="0">
                  <c:v>EB19</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Catering'!$AD$7:$AD$14</c:f>
              <c:numCache>
                <c:formatCode>General</c:formatCode>
                <c:ptCount val="8"/>
                <c:pt idx="0">
                  <c:v>3.5072999999999999</c:v>
                </c:pt>
                <c:pt idx="1">
                  <c:v>#N/A</c:v>
                </c:pt>
                <c:pt idx="2">
                  <c:v>#N/A</c:v>
                </c:pt>
                <c:pt idx="3">
                  <c:v>3.1715</c:v>
                </c:pt>
                <c:pt idx="4">
                  <c:v>#N/A</c:v>
                </c:pt>
                <c:pt idx="5">
                  <c:v>4.0021000000000004</c:v>
                </c:pt>
                <c:pt idx="6">
                  <c:v>#N/A</c:v>
                </c:pt>
                <c:pt idx="7">
                  <c:v>#N/A</c:v>
                </c:pt>
              </c:numCache>
            </c:numRef>
          </c:yVal>
          <c:smooth val="1"/>
          <c:extLst>
            <c:ext xmlns:c16="http://schemas.microsoft.com/office/drawing/2014/chart" uri="{C3380CC4-5D6E-409C-BE32-E72D297353CC}">
              <c16:uniqueId val="{00000000-EB68-4B86-A2D9-CBA5803FADC6}"/>
            </c:ext>
          </c:extLst>
        </c:ser>
        <c:ser>
          <c:idx val="1"/>
          <c:order val="1"/>
          <c:tx>
            <c:strRef>
              <c:f>'Seg400a Premix Catering'!$AE$6</c:f>
              <c:strCache>
                <c:ptCount val="1"/>
                <c:pt idx="0">
                  <c:v>EB20</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Catering'!$AE$7:$AE$14</c:f>
              <c:numCache>
                <c:formatCode>General</c:formatCode>
                <c:ptCount val="8"/>
                <c:pt idx="0">
                  <c:v>43.014800000000001</c:v>
                </c:pt>
                <c:pt idx="1">
                  <c:v>#N/A</c:v>
                </c:pt>
                <c:pt idx="2">
                  <c:v>#N/A</c:v>
                </c:pt>
                <c:pt idx="3">
                  <c:v>25.3979</c:v>
                </c:pt>
                <c:pt idx="4">
                  <c:v>#N/A</c:v>
                </c:pt>
                <c:pt idx="5">
                  <c:v>19.585599999999999</c:v>
                </c:pt>
                <c:pt idx="6">
                  <c:v>#N/A</c:v>
                </c:pt>
                <c:pt idx="7">
                  <c:v>#N/A</c:v>
                </c:pt>
              </c:numCache>
            </c:numRef>
          </c:yVal>
          <c:smooth val="1"/>
          <c:extLst>
            <c:ext xmlns:c16="http://schemas.microsoft.com/office/drawing/2014/chart" uri="{C3380CC4-5D6E-409C-BE32-E72D297353CC}">
              <c16:uniqueId val="{00000001-EB68-4B86-A2D9-CBA5803FADC6}"/>
            </c:ext>
          </c:extLst>
        </c:ser>
        <c:ser>
          <c:idx val="2"/>
          <c:order val="2"/>
          <c:tx>
            <c:strRef>
              <c:f>'Seg400a Premix Catering'!$AF$6</c:f>
              <c:strCache>
                <c:ptCount val="1"/>
                <c:pt idx="0">
                  <c:v>EB03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Catering'!$AF$7:$AF$14</c:f>
              <c:numCache>
                <c:formatCode>General</c:formatCode>
                <c:ptCount val="8"/>
                <c:pt idx="0">
                  <c:v>5.2628371276777663</c:v>
                </c:pt>
                <c:pt idx="1">
                  <c:v>#N/A</c:v>
                </c:pt>
                <c:pt idx="2">
                  <c:v>#N/A</c:v>
                </c:pt>
                <c:pt idx="3">
                  <c:v>0.78272683859897796</c:v>
                </c:pt>
                <c:pt idx="4">
                  <c:v>#N/A</c:v>
                </c:pt>
                <c:pt idx="5">
                  <c:v>1.8779565523637045</c:v>
                </c:pt>
                <c:pt idx="6">
                  <c:v>#N/A</c:v>
                </c:pt>
                <c:pt idx="7">
                  <c:v>#N/A</c:v>
                </c:pt>
              </c:numCache>
            </c:numRef>
          </c:yVal>
          <c:smooth val="1"/>
          <c:extLst>
            <c:ext xmlns:c16="http://schemas.microsoft.com/office/drawing/2014/chart" uri="{C3380CC4-5D6E-409C-BE32-E72D297353CC}">
              <c16:uniqueId val="{00000002-EB68-4B86-A2D9-CBA5803FADC6}"/>
            </c:ext>
          </c:extLst>
        </c:ser>
        <c:ser>
          <c:idx val="3"/>
          <c:order val="3"/>
          <c:tx>
            <c:strRef>
              <c:f>'Seg400a Premix Catering'!$AG$6</c:f>
              <c:strCache>
                <c:ptCount val="1"/>
                <c:pt idx="0">
                  <c:v>EB17</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Catering'!$AG$7:$AG$14</c:f>
              <c:numCache>
                <c:formatCode>General</c:formatCode>
                <c:ptCount val="8"/>
                <c:pt idx="0">
                  <c:v>102.328877288161</c:v>
                </c:pt>
                <c:pt idx="1">
                  <c:v>#N/A</c:v>
                </c:pt>
                <c:pt idx="2">
                  <c:v>#N/A</c:v>
                </c:pt>
                <c:pt idx="3">
                  <c:v>75.926605292693949</c:v>
                </c:pt>
                <c:pt idx="4">
                  <c:v>#N/A</c:v>
                </c:pt>
                <c:pt idx="5">
                  <c:v>67.744862715818954</c:v>
                </c:pt>
                <c:pt idx="6">
                  <c:v>#N/A</c:v>
                </c:pt>
                <c:pt idx="7">
                  <c:v>#N/A</c:v>
                </c:pt>
              </c:numCache>
            </c:numRef>
          </c:yVal>
          <c:smooth val="1"/>
          <c:extLst>
            <c:ext xmlns:c16="http://schemas.microsoft.com/office/drawing/2014/chart" uri="{C3380CC4-5D6E-409C-BE32-E72D297353CC}">
              <c16:uniqueId val="{00000003-EB68-4B86-A2D9-CBA5803FADC6}"/>
            </c:ext>
          </c:extLst>
        </c:ser>
        <c:ser>
          <c:idx val="4"/>
          <c:order val="4"/>
          <c:tx>
            <c:strRef>
              <c:f>'Seg400a Premix Catering'!$AH$6</c:f>
              <c:strCache>
                <c:ptCount val="1"/>
                <c:pt idx="0">
                  <c:v>GA04</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Catering'!$AH$7:$AH$14</c:f>
              <c:numCache>
                <c:formatCode>General</c:formatCode>
                <c:ptCount val="8"/>
                <c:pt idx="0">
                  <c:v>14.067495369732669</c:v>
                </c:pt>
                <c:pt idx="1">
                  <c:v>#N/A</c:v>
                </c:pt>
                <c:pt idx="2">
                  <c:v>#N/A</c:v>
                </c:pt>
                <c:pt idx="3">
                  <c:v>8.2382399315575832</c:v>
                </c:pt>
                <c:pt idx="4">
                  <c:v>#N/A</c:v>
                </c:pt>
                <c:pt idx="5">
                  <c:v>7.4143668812840069</c:v>
                </c:pt>
                <c:pt idx="6">
                  <c:v>#N/A</c:v>
                </c:pt>
                <c:pt idx="7">
                  <c:v>#N/A</c:v>
                </c:pt>
              </c:numCache>
            </c:numRef>
          </c:yVal>
          <c:smooth val="1"/>
          <c:extLst>
            <c:ext xmlns:c16="http://schemas.microsoft.com/office/drawing/2014/chart" uri="{C3380CC4-5D6E-409C-BE32-E72D297353CC}">
              <c16:uniqueId val="{00000004-EB68-4B86-A2D9-CBA5803FADC6}"/>
            </c:ext>
          </c:extLst>
        </c:ser>
        <c:ser>
          <c:idx val="5"/>
          <c:order val="5"/>
          <c:tx>
            <c:strRef>
              <c:f>'Seg400a Premix Catering'!$AI$6</c:f>
              <c:strCache>
                <c:ptCount val="1"/>
                <c:pt idx="0">
                  <c:v>EB18</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Catering'!$AI$7:$AI$14</c:f>
              <c:numCache>
                <c:formatCode>General</c:formatCode>
                <c:ptCount val="8"/>
                <c:pt idx="0">
                  <c:v>20.108599999999999</c:v>
                </c:pt>
                <c:pt idx="1">
                  <c:v>#N/A</c:v>
                </c:pt>
                <c:pt idx="2">
                  <c:v>#N/A</c:v>
                </c:pt>
                <c:pt idx="3">
                  <c:v>19.534700000000001</c:v>
                </c:pt>
                <c:pt idx="4">
                  <c:v>#N/A</c:v>
                </c:pt>
                <c:pt idx="5">
                  <c:v>20.870799999999999</c:v>
                </c:pt>
                <c:pt idx="6">
                  <c:v>#N/A</c:v>
                </c:pt>
                <c:pt idx="7">
                  <c:v>#N/A</c:v>
                </c:pt>
              </c:numCache>
            </c:numRef>
          </c:yVal>
          <c:smooth val="1"/>
          <c:extLst>
            <c:ext xmlns:c16="http://schemas.microsoft.com/office/drawing/2014/chart" uri="{C3380CC4-5D6E-409C-BE32-E72D297353CC}">
              <c16:uniqueId val="{00000005-EB68-4B86-A2D9-CBA5803FADC6}"/>
            </c:ext>
          </c:extLst>
        </c:ser>
        <c:ser>
          <c:idx val="6"/>
          <c:order val="6"/>
          <c:tx>
            <c:strRef>
              <c:f>'Seg400a Premix Catering'!$AJ$6</c:f>
              <c:strCache>
                <c:ptCount val="1"/>
                <c:pt idx="0">
                  <c:v>EB21</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Catering'!$AJ$7:$AJ$14</c:f>
              <c:numCache>
                <c:formatCode>General</c:formatCode>
                <c:ptCount val="8"/>
                <c:pt idx="0">
                  <c:v>93.391719745222929</c:v>
                </c:pt>
                <c:pt idx="1">
                  <c:v>#N/A</c:v>
                </c:pt>
                <c:pt idx="2">
                  <c:v>#N/A</c:v>
                </c:pt>
                <c:pt idx="3">
                  <c:v>60.098253275109172</c:v>
                </c:pt>
                <c:pt idx="4">
                  <c:v>#N/A</c:v>
                </c:pt>
                <c:pt idx="5">
                  <c:v>67.876777251184834</c:v>
                </c:pt>
                <c:pt idx="6">
                  <c:v>#N/A</c:v>
                </c:pt>
                <c:pt idx="7">
                  <c:v>#N/A</c:v>
                </c:pt>
              </c:numCache>
            </c:numRef>
          </c:yVal>
          <c:smooth val="1"/>
          <c:extLst>
            <c:ext xmlns:c16="http://schemas.microsoft.com/office/drawing/2014/chart" uri="{C3380CC4-5D6E-409C-BE32-E72D297353CC}">
              <c16:uniqueId val="{00000006-EB68-4B86-A2D9-CBA5803FADC6}"/>
            </c:ext>
          </c:extLst>
        </c:ser>
        <c:ser>
          <c:idx val="7"/>
          <c:order val="7"/>
          <c:tx>
            <c:strRef>
              <c:f>'Seg400a Premix Catering'!$AK$6</c:f>
              <c:strCache>
                <c:ptCount val="1"/>
                <c:pt idx="0">
                  <c:v>EB22</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Catering'!$AK$7:$AK$14</c:f>
              <c:numCache>
                <c:formatCode>General</c:formatCode>
                <c:ptCount val="8"/>
                <c:pt idx="0">
                  <c:v>179.68450000000001</c:v>
                </c:pt>
                <c:pt idx="1">
                  <c:v>#N/A</c:v>
                </c:pt>
                <c:pt idx="2">
                  <c:v>#N/A</c:v>
                </c:pt>
                <c:pt idx="3">
                  <c:v>137.33090000000001</c:v>
                </c:pt>
                <c:pt idx="4">
                  <c:v>#N/A</c:v>
                </c:pt>
                <c:pt idx="5">
                  <c:v>23.6891</c:v>
                </c:pt>
                <c:pt idx="6">
                  <c:v>#N/A</c:v>
                </c:pt>
                <c:pt idx="7">
                  <c:v>#N/A</c:v>
                </c:pt>
              </c:numCache>
            </c:numRef>
          </c:yVal>
          <c:smooth val="1"/>
          <c:extLst>
            <c:ext xmlns:c16="http://schemas.microsoft.com/office/drawing/2014/chart" uri="{C3380CC4-5D6E-409C-BE32-E72D297353CC}">
              <c16:uniqueId val="{00000007-EB68-4B86-A2D9-CBA5803FADC6}"/>
            </c:ext>
          </c:extLst>
        </c:ser>
        <c:ser>
          <c:idx val="8"/>
          <c:order val="8"/>
          <c:tx>
            <c:strRef>
              <c:f>'Seg400a Premix Catering'!$AL$6</c:f>
              <c:strCache>
                <c:ptCount val="1"/>
                <c:pt idx="0">
                  <c:v>EB23</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Catering'!$AL$7:$AL$14</c:f>
              <c:numCache>
                <c:formatCode>General</c:formatCode>
                <c:ptCount val="8"/>
                <c:pt idx="0">
                  <c:v>88.0886</c:v>
                </c:pt>
                <c:pt idx="1">
                  <c:v>#N/A</c:v>
                </c:pt>
                <c:pt idx="2">
                  <c:v>#N/A</c:v>
                </c:pt>
                <c:pt idx="3">
                  <c:v>40.640900000000002</c:v>
                </c:pt>
                <c:pt idx="4">
                  <c:v>#N/A</c:v>
                </c:pt>
                <c:pt idx="5">
                  <c:v>29.938099999999999</c:v>
                </c:pt>
                <c:pt idx="6">
                  <c:v>#N/A</c:v>
                </c:pt>
                <c:pt idx="7">
                  <c:v>#N/A</c:v>
                </c:pt>
              </c:numCache>
            </c:numRef>
          </c:yVal>
          <c:smooth val="1"/>
          <c:extLst>
            <c:ext xmlns:c16="http://schemas.microsoft.com/office/drawing/2014/chart" uri="{C3380CC4-5D6E-409C-BE32-E72D297353CC}">
              <c16:uniqueId val="{00000008-EB68-4B86-A2D9-CBA5803FADC6}"/>
            </c:ext>
          </c:extLst>
        </c:ser>
        <c:ser>
          <c:idx val="9"/>
          <c:order val="9"/>
          <c:tx>
            <c:strRef>
              <c:f>'Seg400a Premix Catering'!$AM$6</c:f>
              <c:strCache>
                <c:ptCount val="1"/>
                <c:pt idx="0">
                  <c:v>EB24</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'Seg400a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Catering'!$AM$7:$AM$14</c:f>
              <c:numCache>
                <c:formatCode>General</c:formatCode>
                <c:ptCount val="8"/>
                <c:pt idx="0">
                  <c:v>39.450699999999998</c:v>
                </c:pt>
                <c:pt idx="1">
                  <c:v>#N/A</c:v>
                </c:pt>
                <c:pt idx="2">
                  <c:v>#N/A</c:v>
                </c:pt>
                <c:pt idx="3">
                  <c:v>45.718800000000002</c:v>
                </c:pt>
                <c:pt idx="4">
                  <c:v>#N/A</c:v>
                </c:pt>
                <c:pt idx="5">
                  <c:v>49.416200000000003</c:v>
                </c:pt>
                <c:pt idx="6">
                  <c:v>#N/A</c:v>
                </c:pt>
                <c:pt idx="7">
                  <c:v>#N/A</c:v>
                </c:pt>
              </c:numCache>
            </c:numRef>
          </c:yVal>
          <c:smooth val="1"/>
          <c:extLst>
            <c:ext xmlns:c16="http://schemas.microsoft.com/office/drawing/2014/chart" uri="{C3380CC4-5D6E-409C-BE32-E72D297353CC}">
              <c16:uniqueId val="{00000009-EB68-4B86-A2D9-CBA5803FADC6}"/>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'Seg400a Premix Catering'!$AL$5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'Seg400a Premix Catering'!$AE$17</c:f>
          <c:strCache>
            <c:ptCount val="1"/>
            <c:pt idx="0">
              <c:v>THyGA Segment 400a - Premix Catering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'Seg400a Premix Catering'!$AD$6</c:f>
              <c:strCache>
                <c:ptCount val="1"/>
                <c:pt idx="0">
                  <c:v>EB19</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Catering'!$AD$19:$AD$26</c:f>
              <c:numCache>
                <c:formatCode>General</c:formatCode>
                <c:ptCount val="8"/>
                <c:pt idx="0">
                  <c:v>10.147500000000001</c:v>
                </c:pt>
                <c:pt idx="1">
                  <c:v>#N/A</c:v>
                </c:pt>
                <c:pt idx="2">
                  <c:v>#N/A</c:v>
                </c:pt>
                <c:pt idx="3">
                  <c:v>18.8596</c:v>
                </c:pt>
                <c:pt idx="4">
                  <c:v>#N/A</c:v>
                </c:pt>
                <c:pt idx="5">
                  <c:v>9.8603000000000005</c:v>
                </c:pt>
                <c:pt idx="6">
                  <c:v>#N/A</c:v>
                </c:pt>
                <c:pt idx="7">
                  <c:v>#N/A</c:v>
                </c:pt>
              </c:numCache>
            </c:numRef>
          </c:yVal>
          <c:smooth val="1"/>
          <c:extLst>
            <c:ext xmlns:c16="http://schemas.microsoft.com/office/drawing/2014/chart" uri="{C3380CC4-5D6E-409C-BE32-E72D297353CC}">
              <c16:uniqueId val="{00000000-63A6-42B3-B12E-DA37CA357A9A}"/>
            </c:ext>
          </c:extLst>
        </c:ser>
        <c:ser>
          <c:idx val="1"/>
          <c:order val="1"/>
          <c:tx>
            <c:strRef>
              <c:f>'Seg400a Premix Catering'!$AE$6</c:f>
              <c:strCache>
                <c:ptCount val="1"/>
                <c:pt idx="0">
                  <c:v>EB20</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Catering'!$AE$19:$AE$26</c:f>
              <c:numCache>
                <c:formatCode>General</c:formatCode>
                <c:ptCount val="8"/>
                <c:pt idx="0">
                  <c:v>14.860099999999999</c:v>
                </c:pt>
                <c:pt idx="1">
                  <c:v>#N/A</c:v>
                </c:pt>
                <c:pt idx="2">
                  <c:v>#N/A</c:v>
                </c:pt>
                <c:pt idx="3">
                  <c:v>13.1736</c:v>
                </c:pt>
                <c:pt idx="4">
                  <c:v>#N/A</c:v>
                </c:pt>
                <c:pt idx="5">
                  <c:v>13.398300000000001</c:v>
                </c:pt>
                <c:pt idx="6">
                  <c:v>#N/A</c:v>
                </c:pt>
                <c:pt idx="7">
                  <c:v>#N/A</c:v>
                </c:pt>
              </c:numCache>
            </c:numRef>
          </c:yVal>
          <c:smooth val="1"/>
          <c:extLst>
            <c:ext xmlns:c16="http://schemas.microsoft.com/office/drawing/2014/chart" uri="{C3380CC4-5D6E-409C-BE32-E72D297353CC}">
              <c16:uniqueId val="{00000001-63A6-42B3-B12E-DA37CA357A9A}"/>
            </c:ext>
          </c:extLst>
        </c:ser>
        <c:ser>
          <c:idx val="2"/>
          <c:order val="2"/>
          <c:tx>
            <c:strRef>
              <c:f>'Seg400a Premix Catering'!$AF$6</c:f>
              <c:strCache>
                <c:ptCount val="1"/>
                <c:pt idx="0">
                  <c:v>EB03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Catering'!$AF$19:$AF$26</c:f>
              <c:numCache>
                <c:formatCode>General</c:formatCode>
                <c:ptCount val="8"/>
                <c:pt idx="0">
                  <c:v>3.1012385991073335</c:v>
                </c:pt>
                <c:pt idx="1">
                  <c:v>#N/A</c:v>
                </c:pt>
                <c:pt idx="2">
                  <c:v>#N/A</c:v>
                </c:pt>
                <c:pt idx="3">
                  <c:v>3.1470851601592056</c:v>
                </c:pt>
                <c:pt idx="4">
                  <c:v>#N/A</c:v>
                </c:pt>
                <c:pt idx="5">
                  <c:v>0.78411783456929762</c:v>
                </c:pt>
                <c:pt idx="6">
                  <c:v>#N/A</c:v>
                </c:pt>
                <c:pt idx="7">
                  <c:v>#N/A</c:v>
                </c:pt>
              </c:numCache>
            </c:numRef>
          </c:yVal>
          <c:smooth val="1"/>
          <c:extLst>
            <c:ext xmlns:c16="http://schemas.microsoft.com/office/drawing/2014/chart" uri="{C3380CC4-5D6E-409C-BE32-E72D297353CC}">
              <c16:uniqueId val="{00000002-63A6-42B3-B12E-DA37CA357A9A}"/>
            </c:ext>
          </c:extLst>
        </c:ser>
        <c:ser>
          <c:idx val="3"/>
          <c:order val="3"/>
          <c:tx>
            <c:strRef>
              <c:f>'Seg400a Premix Catering'!$AG$6</c:f>
              <c:strCache>
                <c:ptCount val="1"/>
                <c:pt idx="0">
                  <c:v>EB17</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Catering'!$AG$19:$AG$26</c:f>
              <c:numCache>
                <c:formatCode>General</c:formatCode>
                <c:ptCount val="8"/>
                <c:pt idx="0">
                  <c:v>24.003120174752393</c:v>
                </c:pt>
                <c:pt idx="1">
                  <c:v>#N/A</c:v>
                </c:pt>
                <c:pt idx="2">
                  <c:v>#N/A</c:v>
                </c:pt>
                <c:pt idx="3">
                  <c:v>28.539968352822754</c:v>
                </c:pt>
                <c:pt idx="4">
                  <c:v>#N/A</c:v>
                </c:pt>
                <c:pt idx="5">
                  <c:v>35.71617758357003</c:v>
                </c:pt>
                <c:pt idx="6">
                  <c:v>#N/A</c:v>
                </c:pt>
                <c:pt idx="7">
                  <c:v>#N/A</c:v>
                </c:pt>
              </c:numCache>
            </c:numRef>
          </c:yVal>
          <c:smooth val="1"/>
          <c:extLst>
            <c:ext xmlns:c16="http://schemas.microsoft.com/office/drawing/2014/chart" uri="{C3380CC4-5D6E-409C-BE32-E72D297353CC}">
              <c16:uniqueId val="{00000003-63A6-42B3-B12E-DA37CA357A9A}"/>
            </c:ext>
          </c:extLst>
        </c:ser>
        <c:ser>
          <c:idx val="4"/>
          <c:order val="4"/>
          <c:tx>
            <c:strRef>
              <c:f>'Seg400a Premix Catering'!$AH$6</c:f>
              <c:strCache>
                <c:ptCount val="1"/>
                <c:pt idx="0">
                  <c:v>GA04</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Catering'!$AH$19:$AH$26</c:f>
              <c:numCache>
                <c:formatCode>General</c:formatCode>
                <c:ptCount val="8"/>
                <c:pt idx="0">
                  <c:v>7.7930727190280384</c:v>
                </c:pt>
                <c:pt idx="1">
                  <c:v>#N/A</c:v>
                </c:pt>
                <c:pt idx="2">
                  <c:v>#N/A</c:v>
                </c:pt>
                <c:pt idx="3">
                  <c:v>5.722499559273289</c:v>
                </c:pt>
                <c:pt idx="4">
                  <c:v>#N/A</c:v>
                </c:pt>
                <c:pt idx="5">
                  <c:v>4.5688531052236572</c:v>
                </c:pt>
                <c:pt idx="6">
                  <c:v>#N/A</c:v>
                </c:pt>
                <c:pt idx="7">
                  <c:v>#N/A</c:v>
                </c:pt>
              </c:numCache>
            </c:numRef>
          </c:yVal>
          <c:smooth val="1"/>
          <c:extLst>
            <c:ext xmlns:c16="http://schemas.microsoft.com/office/drawing/2014/chart" uri="{C3380CC4-5D6E-409C-BE32-E72D297353CC}">
              <c16:uniqueId val="{00000004-63A6-42B3-B12E-DA37CA357A9A}"/>
            </c:ext>
          </c:extLst>
        </c:ser>
        <c:ser>
          <c:idx val="5"/>
          <c:order val="5"/>
          <c:tx>
            <c:strRef>
              <c:f>'Seg400a Premix Catering'!$AI$6</c:f>
              <c:strCache>
                <c:ptCount val="1"/>
                <c:pt idx="0">
                  <c:v>EB18</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Catering'!$AI$19:$AI$26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5-63A6-42B3-B12E-DA37CA357A9A}"/>
            </c:ext>
          </c:extLst>
        </c:ser>
        <c:ser>
          <c:idx val="6"/>
          <c:order val="6"/>
          <c:tx>
            <c:strRef>
              <c:f>'Seg400a Premix Catering'!$AJ$6</c:f>
              <c:strCache>
                <c:ptCount val="1"/>
                <c:pt idx="0">
                  <c:v>EB21</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Catering'!$AJ$19:$AJ$26</c:f>
              <c:numCache>
                <c:formatCode>General</c:formatCode>
                <c:ptCount val="8"/>
                <c:pt idx="0">
                  <c:v>80.953521126760577</c:v>
                </c:pt>
                <c:pt idx="1">
                  <c:v>#N/A</c:v>
                </c:pt>
                <c:pt idx="2">
                  <c:v>#N/A</c:v>
                </c:pt>
                <c:pt idx="3">
                  <c:v>82.049044585987247</c:v>
                </c:pt>
                <c:pt idx="4">
                  <c:v>#N/A</c:v>
                </c:pt>
                <c:pt idx="5">
                  <c:v>96.321428571428569</c:v>
                </c:pt>
                <c:pt idx="6">
                  <c:v>#N/A</c:v>
                </c:pt>
                <c:pt idx="7">
                  <c:v>#N/A</c:v>
                </c:pt>
              </c:numCache>
            </c:numRef>
          </c:yVal>
          <c:smooth val="1"/>
          <c:extLst>
            <c:ext xmlns:c16="http://schemas.microsoft.com/office/drawing/2014/chart" uri="{C3380CC4-5D6E-409C-BE32-E72D297353CC}">
              <c16:uniqueId val="{00000006-63A6-42B3-B12E-DA37CA357A9A}"/>
            </c:ext>
          </c:extLst>
        </c:ser>
        <c:ser>
          <c:idx val="7"/>
          <c:order val="7"/>
          <c:tx>
            <c:strRef>
              <c:f>'Seg400a Premix Catering'!$AK$6</c:f>
              <c:strCache>
                <c:ptCount val="1"/>
                <c:pt idx="0">
                  <c:v>EB22</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Catering'!$AK$19:$AK$26</c:f>
              <c:numCache>
                <c:formatCode>General</c:formatCode>
                <c:ptCount val="8"/>
                <c:pt idx="0">
                  <c:v>54.001399999999997</c:v>
                </c:pt>
                <c:pt idx="1">
                  <c:v>#N/A</c:v>
                </c:pt>
                <c:pt idx="2">
                  <c:v>#N/A</c:v>
                </c:pt>
                <c:pt idx="3">
                  <c:v>102.20740000000001</c:v>
                </c:pt>
                <c:pt idx="4">
                  <c:v>#N/A</c:v>
                </c:pt>
                <c:pt idx="5">
                  <c:v>109.8074</c:v>
                </c:pt>
                <c:pt idx="6">
                  <c:v>#N/A</c:v>
                </c:pt>
                <c:pt idx="7">
                  <c:v>#N/A</c:v>
                </c:pt>
              </c:numCache>
            </c:numRef>
          </c:yVal>
          <c:smooth val="1"/>
          <c:extLst>
            <c:ext xmlns:c16="http://schemas.microsoft.com/office/drawing/2014/chart" uri="{C3380CC4-5D6E-409C-BE32-E72D297353CC}">
              <c16:uniqueId val="{00000007-63A6-42B3-B12E-DA37CA357A9A}"/>
            </c:ext>
          </c:extLst>
        </c:ser>
        <c:ser>
          <c:idx val="8"/>
          <c:order val="8"/>
          <c:tx>
            <c:strRef>
              <c:f>'Seg400a Premix Catering'!$AL$6</c:f>
              <c:strCache>
                <c:ptCount val="1"/>
                <c:pt idx="0">
                  <c:v>EB23</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Catering'!$AL$19:$AL$26</c:f>
              <c:numCache>
                <c:formatCode>General</c:formatCode>
                <c:ptCount val="8"/>
                <c:pt idx="0">
                  <c:v>538.25900000000001</c:v>
                </c:pt>
                <c:pt idx="1">
                  <c:v>#N/A</c:v>
                </c:pt>
                <c:pt idx="2">
                  <c:v>#N/A</c:v>
                </c:pt>
                <c:pt idx="3">
                  <c:v>360.85160000000002</c:v>
                </c:pt>
                <c:pt idx="4">
                  <c:v>#N/A</c:v>
                </c:pt>
                <c:pt idx="5">
                  <c:v>255.48580000000001</c:v>
                </c:pt>
                <c:pt idx="6">
                  <c:v>#N/A</c:v>
                </c:pt>
                <c:pt idx="7">
                  <c:v>#N/A</c:v>
                </c:pt>
              </c:numCache>
            </c:numRef>
          </c:yVal>
          <c:smooth val="1"/>
          <c:extLst>
            <c:ext xmlns:c16="http://schemas.microsoft.com/office/drawing/2014/chart" uri="{C3380CC4-5D6E-409C-BE32-E72D297353CC}">
              <c16:uniqueId val="{00000008-63A6-42B3-B12E-DA37CA357A9A}"/>
            </c:ext>
          </c:extLst>
        </c:ser>
        <c:ser>
          <c:idx val="9"/>
          <c:order val="9"/>
          <c:tx>
            <c:strRef>
              <c:f>'Seg400a Premix Catering'!$AM$6</c:f>
              <c:strCache>
                <c:ptCount val="1"/>
                <c:pt idx="0">
                  <c:v>EB24</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'Seg400a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'Seg400a Premix Catering'!$AM$19:$AM$26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9-63A6-42B3-B12E-DA37CA357A9A}"/>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'Seg400a Premix Catering'!$AL$17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'Seg100a Boiler Premix'!$AE$5</c:f>
          <c:strCache>
            <c:ptCount val="1"/>
            <c:pt idx="0">
              <c:v>THyGA Segment 100a - Boiler Premix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10"/>
          <c:order val="10"/>
          <c:tx>
            <c:strRef>
              <c:f>'Seg100a Boiler Premix'!$AN$6</c:f>
              <c:strCache>
                <c:ptCount val="1"/>
                <c:pt idx="0">
                  <c:v>GW11</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Premix'!$AN$7:$AN$14</c:f>
              <c:numCache>
                <c:formatCode>General</c:formatCode>
                <c:ptCount val="8"/>
                <c:pt idx="0">
                  <c:v>23.2</c:v>
                </c:pt>
                <c:pt idx="1">
                  <c:v>14.6</c:v>
                </c:pt>
                <c:pt idx="2">
                  <c:v>#N/A</c:v>
                </c:pt>
                <c:pt idx="3">
                  <c:v>13.5</c:v>
                </c:pt>
                <c:pt idx="4">
                  <c:v>16.399999999999999</c:v>
                </c:pt>
                <c:pt idx="5">
                  <c:v>22</c:v>
                </c:pt>
                <c:pt idx="6">
                  <c:v>28.4</c:v>
                </c:pt>
                <c:pt idx="7">
                  <c:v>30.6</c:v>
                </c:pt>
              </c:numCache>
            </c:numRef>
          </c:yVal>
          <c:smooth val="1"/>
          <c:extLst>
            <c:ext xmlns:c16="http://schemas.microsoft.com/office/drawing/2014/chart" uri="{C3380CC4-5D6E-409C-BE32-E72D297353CC}">
              <c16:uniqueId val="{0000000A-E9AB-4418-93B9-E2FEFCC22EE8}"/>
            </c:ext>
          </c:extLst>
        </c:ser>
        <c:ser>
          <c:idx val="11"/>
          <c:order val="11"/>
          <c:tx>
            <c:strRef>
              <c:f>'Seg100a Boiler Premix'!$AO$6</c:f>
              <c:strCache>
                <c:ptCount val="1"/>
                <c:pt idx="0">
                  <c:v>GW17</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Premix'!$AO$7:$AO$14</c:f>
              <c:numCache>
                <c:formatCode>General</c:formatCode>
                <c:ptCount val="8"/>
                <c:pt idx="0">
                  <c:v>73.5</c:v>
                </c:pt>
                <c:pt idx="1">
                  <c:v>58</c:v>
                </c:pt>
                <c:pt idx="2">
                  <c:v>#N/A</c:v>
                </c:pt>
                <c:pt idx="3">
                  <c:v>54.7</c:v>
                </c:pt>
                <c:pt idx="4">
                  <c:v>59.9</c:v>
                </c:pt>
                <c:pt idx="5">
                  <c:v>83.4</c:v>
                </c:pt>
                <c:pt idx="6">
                  <c:v>121.1</c:v>
                </c:pt>
                <c:pt idx="7">
                  <c:v>119.6</c:v>
                </c:pt>
              </c:numCache>
            </c:numRef>
          </c:yVal>
          <c:smooth val="1"/>
          <c:extLst>
            <c:ext xmlns:c16="http://schemas.microsoft.com/office/drawing/2014/chart" uri="{C3380CC4-5D6E-409C-BE32-E72D297353CC}">
              <c16:uniqueId val="{0000000B-E9AB-4418-93B9-E2FEFCC22EE8}"/>
            </c:ext>
          </c:extLst>
        </c:ser>
        <c:ser>
          <c:idx val="12"/>
          <c:order val="12"/>
          <c:tx>
            <c:strRef>
              <c:f>'Seg100a Boiler Premix'!$AP$6</c:f>
              <c:strCache>
                <c:ptCount val="1"/>
                <c:pt idx="0">
                  <c:v>EB01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Premix'!$AP$7:$AP$14</c:f>
              <c:numCache>
                <c:formatCode>General</c:formatCode>
                <c:ptCount val="8"/>
                <c:pt idx="0">
                  <c:v>138.99340394049028</c:v>
                </c:pt>
                <c:pt idx="1">
                  <c:v>101.36109806080938</c:v>
                </c:pt>
                <c:pt idx="2">
                  <c:v>73.71018331407474</c:v>
                </c:pt>
                <c:pt idx="3">
                  <c:v>66.838513814449954</c:v>
                </c:pt>
                <c:pt idx="4">
                  <c:v>54.313702495009807</c:v>
                </c:pt>
                <c:pt idx="5">
                  <c:v>40.460676353016225</c:v>
                </c:pt>
                <c:pt idx="6">
                  <c:v>#N/A</c:v>
                </c:pt>
                <c:pt idx="7">
                  <c:v>#N/A</c:v>
                </c:pt>
              </c:numCache>
            </c:numRef>
          </c:yVal>
          <c:smooth val="1"/>
          <c:extLst>
            <c:ext xmlns:c16="http://schemas.microsoft.com/office/drawing/2014/chart" uri="{C3380CC4-5D6E-409C-BE32-E72D297353CC}">
              <c16:uniqueId val="{0000000C-E9AB-4418-93B9-E2FEFCC22EE8}"/>
            </c:ext>
          </c:extLst>
        </c:ser>
        <c:ser>
          <c:idx val="13"/>
          <c:order val="13"/>
          <c:tx>
            <c:strRef>
              <c:f>'Seg100a Boiler Premix'!$AQ$6</c:f>
              <c:strCache>
                <c:ptCount val="1"/>
                <c:pt idx="0">
                  <c:v>GW13</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Premix'!$AQ$7:$AQ$14</c:f>
              <c:numCache>
                <c:formatCode>General</c:formatCode>
                <c:ptCount val="8"/>
                <c:pt idx="0">
                  <c:v>61.8</c:v>
                </c:pt>
                <c:pt idx="1">
                  <c:v>47.6</c:v>
                </c:pt>
                <c:pt idx="2">
                  <c:v>#N/A</c:v>
                </c:pt>
                <c:pt idx="3">
                  <c:v>33.5</c:v>
                </c:pt>
                <c:pt idx="4">
                  <c:v>27.3</c:v>
                </c:pt>
                <c:pt idx="5">
                  <c:v>19.899999999999999</c:v>
                </c:pt>
                <c:pt idx="6">
                  <c:v>15.5</c:v>
                </c:pt>
                <c:pt idx="7">
                  <c:v>12.5</c:v>
                </c:pt>
              </c:numCache>
            </c:numRef>
          </c:yVal>
          <c:smooth val="1"/>
          <c:extLst>
            <c:ext xmlns:c16="http://schemas.microsoft.com/office/drawing/2014/chart" uri="{C3380CC4-5D6E-409C-BE32-E72D297353CC}">
              <c16:uniqueId val="{0000000D-E9AB-4418-93B9-E2FEFCC22EE8}"/>
            </c:ext>
          </c:extLst>
        </c:ser>
        <c:ser>
          <c:idx val="14"/>
          <c:order val="14"/>
          <c:tx>
            <c:strRef>
              <c:f>'Seg100a Boiler Premix'!$AR$6</c:f>
              <c:strCache>
                <c:ptCount val="1"/>
                <c:pt idx="0">
                  <c:v>EN01</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Premix'!$AR$7:$AR$14</c:f>
              <c:numCache>
                <c:formatCode>General</c:formatCode>
                <c:ptCount val="8"/>
                <c:pt idx="0">
                  <c:v>64.88187463820428</c:v>
                </c:pt>
                <c:pt idx="1">
                  <c:v>#N/A</c:v>
                </c:pt>
                <c:pt idx="2">
                  <c:v>#N/A</c:v>
                </c:pt>
                <c:pt idx="3">
                  <c:v>35.281720292413965</c:v>
                </c:pt>
                <c:pt idx="4">
                  <c:v>#N/A</c:v>
                </c:pt>
                <c:pt idx="5">
                  <c:v>20.407917415245226</c:v>
                </c:pt>
                <c:pt idx="6">
                  <c:v>#N/A</c:v>
                </c:pt>
                <c:pt idx="7">
                  <c:v>#N/A</c:v>
                </c:pt>
              </c:numCache>
            </c:numRef>
          </c:yVal>
          <c:smooth val="1"/>
          <c:extLst>
            <c:ext xmlns:c16="http://schemas.microsoft.com/office/drawing/2014/chart" uri="{C3380CC4-5D6E-409C-BE32-E72D297353CC}">
              <c16:uniqueId val="{0000000E-E9AB-4418-93B9-E2FEFCC22EE8}"/>
            </c:ext>
          </c:extLst>
        </c:ser>
        <c:ser>
          <c:idx val="15"/>
          <c:order val="15"/>
          <c:tx>
            <c:strRef>
              <c:f>'Seg100a Boiler Premix'!$AS$6</c:f>
              <c:strCache>
                <c:ptCount val="1"/>
                <c:pt idx="0">
                  <c:v>EN02</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Premix'!$AS$7:$AS$14</c:f>
              <c:numCache>
                <c:formatCode>General</c:formatCode>
                <c:ptCount val="8"/>
                <c:pt idx="0">
                  <c:v>2.2594867387996493</c:v>
                </c:pt>
                <c:pt idx="1">
                  <c:v>1.2671233624470055</c:v>
                </c:pt>
                <c:pt idx="2">
                  <c:v>2.7243101871896842</c:v>
                </c:pt>
                <c:pt idx="3">
                  <c:v>1.9619706147470313</c:v>
                </c:pt>
                <c:pt idx="4">
                  <c:v>1.8333729737282103</c:v>
                </c:pt>
                <c:pt idx="5">
                  <c:v>1.8061311824528483</c:v>
                </c:pt>
                <c:pt idx="6">
                  <c:v>1.9322294380287954</c:v>
                </c:pt>
                <c:pt idx="7">
                  <c:v>6.9894872196873843</c:v>
                </c:pt>
              </c:numCache>
            </c:numRef>
          </c:yVal>
          <c:smooth val="1"/>
          <c:extLst>
            <c:ext xmlns:c16="http://schemas.microsoft.com/office/drawing/2014/chart" uri="{C3380CC4-5D6E-409C-BE32-E72D297353CC}">
              <c16:uniqueId val="{0000000F-E9AB-4418-93B9-E2FEFCC22EE8}"/>
            </c:ext>
          </c:extLst>
        </c:ser>
        <c:ser>
          <c:idx val="16"/>
          <c:order val="16"/>
          <c:tx>
            <c:strRef>
              <c:f>'Seg100a Boiler Premix'!$AT$6</c:f>
              <c:strCache>
                <c:ptCount val="1"/>
                <c:pt idx="0">
                  <c:v>GA11</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Premix'!$AT$7:$AT$14</c:f>
              <c:numCache>
                <c:formatCode>General</c:formatCode>
                <c:ptCount val="8"/>
                <c:pt idx="0">
                  <c:v>59.10302649721784</c:v>
                </c:pt>
                <c:pt idx="1">
                  <c:v>#N/A</c:v>
                </c:pt>
                <c:pt idx="2">
                  <c:v>#N/A</c:v>
                </c:pt>
                <c:pt idx="3">
                  <c:v>28.613635663484253</c:v>
                </c:pt>
                <c:pt idx="4">
                  <c:v>#N/A</c:v>
                </c:pt>
                <c:pt idx="5">
                  <c:v>15.081336963827624</c:v>
                </c:pt>
                <c:pt idx="6">
                  <c:v>#N/A</c:v>
                </c:pt>
                <c:pt idx="7">
                  <c:v>#N/A</c:v>
                </c:pt>
              </c:numCache>
            </c:numRef>
          </c:yVal>
          <c:smooth val="1"/>
          <c:extLst>
            <c:ext xmlns:c16="http://schemas.microsoft.com/office/drawing/2014/chart" uri="{C3380CC4-5D6E-409C-BE32-E72D297353CC}">
              <c16:uniqueId val="{00000010-E9AB-4418-93B9-E2FEFCC22EE8}"/>
            </c:ext>
          </c:extLst>
        </c:ser>
        <c:ser>
          <c:idx val="17"/>
          <c:order val="17"/>
          <c:tx>
            <c:strRef>
              <c:f>'Seg100a Boiler Premix'!$AU$6</c:f>
              <c:strCache>
                <c:ptCount val="1"/>
                <c:pt idx="0">
                  <c:v>EN21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Premix'!$AU$7:$AU$14</c:f>
              <c:numCache>
                <c:formatCode>General</c:formatCode>
                <c:ptCount val="8"/>
                <c:pt idx="0">
                  <c:v>72.924185218179332</c:v>
                </c:pt>
                <c:pt idx="1">
                  <c:v>#N/A</c:v>
                </c:pt>
                <c:pt idx="2">
                  <c:v>#N/A</c:v>
                </c:pt>
                <c:pt idx="3">
                  <c:v>39.996716976859865</c:v>
                </c:pt>
                <c:pt idx="4">
                  <c:v>#N/A</c:v>
                </c:pt>
                <c:pt idx="5">
                  <c:v>25.421733587778125</c:v>
                </c:pt>
                <c:pt idx="6">
                  <c:v>#N/A</c:v>
                </c:pt>
                <c:pt idx="7">
                  <c:v>#N/A</c:v>
                </c:pt>
              </c:numCache>
            </c:numRef>
          </c:yVal>
          <c:smooth val="1"/>
          <c:extLst>
            <c:ext xmlns:c16="http://schemas.microsoft.com/office/drawing/2014/chart" uri="{C3380CC4-5D6E-409C-BE32-E72D297353CC}">
              <c16:uniqueId val="{00000011-E9AB-4418-93B9-E2FEFCC22EE8}"/>
            </c:ext>
          </c:extLst>
        </c:ser>
        <c:ser>
          <c:idx val="20"/>
          <c:order val="20"/>
          <c:tx>
            <c:strRef>
              <c:f>'Seg100a Boiler Premix'!$AX$6</c:f>
              <c:strCache>
                <c:ptCount val="1"/>
                <c:pt idx="0">
                  <c:v>GW21</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Premix'!$AX$7:$AX$14</c:f>
              <c:numCache>
                <c:formatCode>General</c:formatCode>
                <c:ptCount val="8"/>
                <c:pt idx="0">
                  <c:v>53.2</c:v>
                </c:pt>
                <c:pt idx="1">
                  <c:v>39.200000000000003</c:v>
                </c:pt>
                <c:pt idx="2">
                  <c:v>#N/A</c:v>
                </c:pt>
                <c:pt idx="3">
                  <c:v>29.2</c:v>
                </c:pt>
                <c:pt idx="4">
                  <c:v>26.1</c:v>
                </c:pt>
                <c:pt idx="5">
                  <c:v>22.4</c:v>
                </c:pt>
                <c:pt idx="6">
                  <c:v>19.600000000000001</c:v>
                </c:pt>
                <c:pt idx="7">
                  <c:v>17.8</c:v>
                </c:pt>
              </c:numCache>
            </c:numRef>
          </c:yVal>
          <c:smooth val="1"/>
          <c:extLst>
            <c:ext xmlns:c16="http://schemas.microsoft.com/office/drawing/2014/chart" uri="{C3380CC4-5D6E-409C-BE32-E72D297353CC}">
              <c16:uniqueId val="{00000014-E9AB-4418-93B9-E2FEFCC22EE8}"/>
            </c:ext>
          </c:extLst>
        </c:ser>
        <c:ser>
          <c:idx val="21"/>
          <c:order val="21"/>
          <c:tx>
            <c:strRef>
              <c:f>'Seg100a Boiler Premix'!$AY$6</c:f>
              <c:strCache>
                <c:ptCount val="1"/>
                <c:pt idx="0">
                  <c:v>GW23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'Seg100a Boiler Premix'!$AC$7:$AC$14</c:f>
              <c:numCache>
                <c:formatCode>General</c:formatCode>
                <c:ptCount val="8"/>
                <c:pt idx="0">
                  <c:v>0</c:v>
                </c:pt>
                <c:pt idx="1">
                  <c:v>10</c:v>
                </c:pt>
                <c:pt idx="2">
                  <c:v>20</c:v>
                </c:pt>
                <c:pt idx="3">
                  <c:v>23</c:v>
                </c:pt>
                <c:pt idx="4">
                  <c:v>30</c:v>
                </c:pt>
                <c:pt idx="5">
                  <c:v>40</c:v>
                </c:pt>
                <c:pt idx="6">
                  <c:v>50</c:v>
                </c:pt>
                <c:pt idx="7">
                  <c:v>60</c:v>
                </c:pt>
              </c:numCache>
            </c:numRef>
          </c:xVal>
          <c:yVal>
            <c:numRef>
              <c:f>'Seg100a Boiler Premix'!$AY$7:$AY$14</c:f>
              <c:numCache>
                <c:formatCode>General</c:formatCode>
                <c:ptCount val="8"/>
                <c:pt idx="0">
                  <c:v>44.8</c:v>
                </c:pt>
                <c:pt idx="1">
                  <c:v>35.1</c:v>
                </c:pt>
                <c:pt idx="2">
                  <c:v>#N/A</c:v>
                </c:pt>
                <c:pt idx="3">
                  <c:v>25.5</c:v>
                </c:pt>
                <c:pt idx="4">
                  <c:v>21.5</c:v>
                </c:pt>
                <c:pt idx="5">
                  <c:v>17.2</c:v>
                </c:pt>
                <c:pt idx="6">
                  <c:v>13.9</c:v>
                </c:pt>
                <c:pt idx="7">
                  <c:v>10.4</c:v>
                </c:pt>
              </c:numCache>
            </c:numRef>
          </c:yVal>
          <c:smooth val="1"/>
          <c:extLst>
            <c:ext xmlns:c16="http://schemas.microsoft.com/office/drawing/2014/chart" uri="{C3380CC4-5D6E-409C-BE32-E72D297353CC}">
              <c16:uniqueId val="{00000015-E9AB-4418-93B9-E2FEFCC22EE8}"/>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0"/>
                <c:order val="0"/>
                <c:tx>
                  <c:strRef>
                    <c:extLst>
                      <c:ext uri="{02D57815-91ED-43cb-92C2-25804820EDAC}">
                        <c15:formulaRef>
                          <c15:sqref>'Seg100a Boiler Premix'!$AD$6</c15:sqref>
                        </c15:formulaRef>
                      </c:ext>
                    </c:extLst>
                    <c:strCache>
                      <c:ptCount val="1"/>
                      <c:pt idx="0">
                        <c:v>GW01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'Seg100a Boiler Premix'!$AD$7:$AD$14</c15:sqref>
                        </c15:formulaRef>
                      </c:ext>
                    </c:extLst>
                    <c:numCache>
                      <c:formatCode>General</c:formatCode>
                      <c:ptCount val="8"/>
                      <c:pt idx="0">
                        <c:v>32.369999999999997</c:v>
                      </c:pt>
                      <c:pt idx="1">
                        <c:v>25.764472118720143</c:v>
                      </c:pt>
                      <c:pt idx="2">
                        <c:v>#N/A</c:v>
                      </c:pt>
                      <c:pt idx="3">
                        <c:v>21.86</c:v>
                      </c:pt>
                      <c:pt idx="4">
                        <c:v>19.88</c:v>
                      </c:pt>
                      <c:pt idx="5">
                        <c:v>17.05</c:v>
                      </c:pt>
                      <c:pt idx="6">
                        <c:v>#N/A</c:v>
                      </c:pt>
                      <c:pt idx="7">
                        <c:v>#N/A</c:v>
                      </c:pt>
                    </c:numCache>
                  </c:numRef>
                </c:yVal>
                <c:smooth val="1"/>
                <c:extLst>
                  <c:ext xmlns:c16="http://schemas.microsoft.com/office/drawing/2014/chart" uri="{C3380CC4-5D6E-409C-BE32-E72D297353CC}">
                    <c16:uniqueId val="{00000000-E9AB-4418-93B9-E2FEFCC22EE8}"/>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'Seg100a Boiler Premix'!$AE$6</c15:sqref>
                        </c15:formulaRef>
                      </c:ext>
                    </c:extLst>
                    <c:strCache>
                      <c:ptCount val="1"/>
                      <c:pt idx="0">
                        <c:v>AP02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Premix'!$AE$7:$AE$14</c15:sqref>
                        </c15:formulaRef>
                      </c:ext>
                    </c:extLst>
                    <c:numCache>
                      <c:formatCode>General</c:formatCode>
                      <c:ptCount val="8"/>
                      <c:pt idx="0">
                        <c:v>109.22492087987456</c:v>
                      </c:pt>
                      <c:pt idx="1">
                        <c:v>#N/A</c:v>
                      </c:pt>
                      <c:pt idx="2">
                        <c:v>#N/A</c:v>
                      </c:pt>
                      <c:pt idx="3">
                        <c:v>55.295806126487115</c:v>
                      </c:pt>
                      <c:pt idx="4">
                        <c:v>#N/A</c:v>
                      </c:pt>
                      <c:pt idx="5">
                        <c:v>22.363201132773476</c:v>
                      </c:pt>
                      <c:pt idx="6">
                        <c:v>14.329258586101876</c:v>
                      </c:pt>
                      <c:pt idx="7">
                        <c:v>9.5507365041773244</c:v>
                      </c:pt>
                    </c:numCache>
                  </c:numRef>
                </c:yVal>
                <c:smooth val="1"/>
                <c:extLst xmlns:c15="http://schemas.microsoft.com/office/drawing/2012/chart">
                  <c:ext xmlns:c16="http://schemas.microsoft.com/office/drawing/2014/chart" uri="{C3380CC4-5D6E-409C-BE32-E72D297353CC}">
                    <c16:uniqueId val="{00000001-E9AB-4418-93B9-E2FEFCC22EE8}"/>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'Seg100a Boiler Premix'!$AF$6</c15:sqref>
                        </c15:formulaRef>
                      </c:ext>
                    </c:extLst>
                    <c:strCache>
                      <c:ptCount val="1"/>
                      <c:pt idx="0">
                        <c:v>D5v0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Premix'!$AF$7:$AF$14</c15:sqref>
                        </c15:formulaRef>
                      </c:ext>
                    </c:extLst>
                    <c:numCache>
                      <c:formatCode>General</c:formatCode>
                      <c:ptCount val="8"/>
                      <c:pt idx="0">
                        <c:v>213.90649360830153</c:v>
                      </c:pt>
                      <c:pt idx="1">
                        <c:v>#N/A</c:v>
                      </c:pt>
                      <c:pt idx="2">
                        <c:v>#N/A</c:v>
                      </c:pt>
                      <c:pt idx="3">
                        <c:v>108.20072230850171</c:v>
                      </c:pt>
                      <c:pt idx="4">
                        <c:v>#N/A</c:v>
                      </c:pt>
                      <c:pt idx="5">
                        <c:v>53.00337444474561</c:v>
                      </c:pt>
                      <c:pt idx="6">
                        <c:v>#N/A</c:v>
                      </c:pt>
                      <c:pt idx="7">
                        <c:v>#N/A</c:v>
                      </c:pt>
                    </c:numCache>
                  </c:numRef>
                </c:yVal>
                <c:smooth val="1"/>
                <c:extLst xmlns:c15="http://schemas.microsoft.com/office/drawing/2012/chart">
                  <c:ext xmlns:c16="http://schemas.microsoft.com/office/drawing/2014/chart" uri="{C3380CC4-5D6E-409C-BE32-E72D297353CC}">
                    <c16:uniqueId val="{00000002-E9AB-4418-93B9-E2FEFCC22EE8}"/>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'Seg100a Boiler Premix'!$AG$6</c15:sqref>
                        </c15:formulaRef>
                      </c:ext>
                    </c:extLst>
                    <c:strCache>
                      <c:ptCount val="1"/>
                      <c:pt idx="0">
                        <c:v>D4v0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Premix'!$AG$7:$AG$14</c15:sqref>
                        </c15:formulaRef>
                      </c:ext>
                    </c:extLst>
                    <c:numCache>
                      <c:formatCode>General</c:formatCode>
                      <c:ptCount val="8"/>
                      <c:pt idx="0">
                        <c:v>82.596733409077913</c:v>
                      </c:pt>
                      <c:pt idx="1">
                        <c:v>61.808401841413264</c:v>
                      </c:pt>
                      <c:pt idx="2">
                        <c:v>43.654897339976003</c:v>
                      </c:pt>
                      <c:pt idx="3">
                        <c:v>37.430141384840496</c:v>
                      </c:pt>
                      <c:pt idx="4">
                        <c:v>29.592136831331182</c:v>
                      </c:pt>
                      <c:pt idx="5">
                        <c:v>20.822040010202375</c:v>
                      </c:pt>
                      <c:pt idx="6">
                        <c:v>13.830962116739022</c:v>
                      </c:pt>
                      <c:pt idx="7">
                        <c:v>10.99360180781591</c:v>
                      </c:pt>
                    </c:numCache>
                  </c:numRef>
                </c:yVal>
                <c:smooth val="1"/>
                <c:extLst xmlns:c15="http://schemas.microsoft.com/office/drawing/2012/chart">
                  <c:ext xmlns:c16="http://schemas.microsoft.com/office/drawing/2014/chart" uri="{C3380CC4-5D6E-409C-BE32-E72D297353CC}">
                    <c16:uniqueId val="{00000003-E9AB-4418-93B9-E2FEFCC22EE8}"/>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'Seg100a Boiler Premix'!$AH$6</c15:sqref>
                        </c15:formulaRef>
                      </c:ext>
                    </c:extLst>
                    <c:strCache>
                      <c:ptCount val="1"/>
                      <c:pt idx="0">
                        <c:v>D6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Premix'!$AH$7:$AH$14</c15:sqref>
                        </c15:formulaRef>
                      </c:ext>
                    </c:extLst>
                    <c:numCache>
                      <c:formatCode>General</c:formatCode>
                      <c:ptCount val="8"/>
                      <c:pt idx="0">
                        <c:v>59.457284250255285</c:v>
                      </c:pt>
                      <c:pt idx="1">
                        <c:v>#N/A</c:v>
                      </c:pt>
                      <c:pt idx="2">
                        <c:v>#N/A</c:v>
                      </c:pt>
                      <c:pt idx="3">
                        <c:v>#N/A</c:v>
                      </c:pt>
                      <c:pt idx="4">
                        <c:v>#N/A</c:v>
                      </c:pt>
                      <c:pt idx="5">
                        <c:v>10.412970674382271</c:v>
                      </c:pt>
                      <c:pt idx="6">
                        <c:v>#N/A</c:v>
                      </c:pt>
                      <c:pt idx="7">
                        <c:v>#N/A</c:v>
                      </c:pt>
                    </c:numCache>
                  </c:numRef>
                </c:yVal>
                <c:smooth val="1"/>
                <c:extLst xmlns:c15="http://schemas.microsoft.com/office/drawing/2012/chart">
                  <c:ext xmlns:c16="http://schemas.microsoft.com/office/drawing/2014/chart" uri="{C3380CC4-5D6E-409C-BE32-E72D297353CC}">
                    <c16:uniqueId val="{00000004-E9AB-4418-93B9-E2FEFCC22EE8}"/>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'Seg100a Boiler Premix'!$AI$6</c15:sqref>
                        </c15:formulaRef>
                      </c:ext>
                    </c:extLst>
                    <c:strCache>
                      <c:ptCount val="1"/>
                      <c:pt idx="0">
                        <c:v>GW05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Premix'!$AI$7:$AI$14</c15:sqref>
                        </c15:formulaRef>
                      </c:ext>
                    </c:extLst>
                    <c:numCache>
                      <c:formatCode>General</c:formatCode>
                      <c:ptCount val="8"/>
                      <c:pt idx="0">
                        <c:v>57.2</c:v>
                      </c:pt>
                      <c:pt idx="1">
                        <c:v>41.7</c:v>
                      </c:pt>
                      <c:pt idx="2">
                        <c:v>#N/A</c:v>
                      </c:pt>
                      <c:pt idx="3">
                        <c:v>33.200000000000003</c:v>
                      </c:pt>
                      <c:pt idx="4">
                        <c:v>31.8</c:v>
                      </c:pt>
                      <c:pt idx="5">
                        <c:v>28.3</c:v>
                      </c:pt>
                      <c:pt idx="6">
                        <c:v>24.7</c:v>
                      </c:pt>
                      <c:pt idx="7">
                        <c:v>19.3</c:v>
                      </c:pt>
                    </c:numCache>
                  </c:numRef>
                </c:yVal>
                <c:smooth val="1"/>
                <c:extLst xmlns:c15="http://schemas.microsoft.com/office/drawing/2012/chart">
                  <c:ext xmlns:c16="http://schemas.microsoft.com/office/drawing/2014/chart" uri="{C3380CC4-5D6E-409C-BE32-E72D297353CC}">
                    <c16:uniqueId val="{00000005-E9AB-4418-93B9-E2FEFCC22EE8}"/>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'Seg100a Boiler Premix'!$AJ$6</c15:sqref>
                        </c15:formulaRef>
                      </c:ext>
                    </c:extLst>
                    <c:strCache>
                      <c:ptCount val="1"/>
                      <c:pt idx="0">
                        <c:v>GW06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Premix'!$AJ$7:$AJ$14</c15:sqref>
                        </c15:formulaRef>
                      </c:ext>
                    </c:extLst>
                    <c:numCache>
                      <c:formatCode>General</c:formatCode>
                      <c:ptCount val="8"/>
                      <c:pt idx="0">
                        <c:v>47.3</c:v>
                      </c:pt>
                      <c:pt idx="1">
                        <c:v>37.5</c:v>
                      </c:pt>
                      <c:pt idx="2">
                        <c:v>#N/A</c:v>
                      </c:pt>
                      <c:pt idx="3">
                        <c:v>27.5</c:v>
                      </c:pt>
                      <c:pt idx="4">
                        <c:v>23.5</c:v>
                      </c:pt>
                      <c:pt idx="5">
                        <c:v>18.7</c:v>
                      </c:pt>
                      <c:pt idx="6">
                        <c:v>#N/A</c:v>
                      </c:pt>
                      <c:pt idx="7">
                        <c:v>#N/A</c:v>
                      </c:pt>
                    </c:numCache>
                  </c:numRef>
                </c:yVal>
                <c:smooth val="1"/>
                <c:extLst xmlns:c15="http://schemas.microsoft.com/office/drawing/2012/chart">
                  <c:ext xmlns:c16="http://schemas.microsoft.com/office/drawing/2014/chart" uri="{C3380CC4-5D6E-409C-BE32-E72D297353CC}">
                    <c16:uniqueId val="{00000006-E9AB-4418-93B9-E2FEFCC22EE8}"/>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'Seg100a Boiler Premix'!$AK$6</c15:sqref>
                        </c15:formulaRef>
                      </c:ext>
                    </c:extLst>
                    <c:strCache>
                      <c:ptCount val="1"/>
                      <c:pt idx="0">
                        <c:v>GW07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Premix'!$AK$7:$AK$14</c15:sqref>
                        </c15:formulaRef>
                      </c:ext>
                    </c:extLst>
                    <c:numCache>
                      <c:formatCode>General</c:formatCode>
                      <c:ptCount val="8"/>
                      <c:pt idx="0">
                        <c:v>27.1</c:v>
                      </c:pt>
                      <c:pt idx="1">
                        <c:v>19.8</c:v>
                      </c:pt>
                      <c:pt idx="2">
                        <c:v>#N/A</c:v>
                      </c:pt>
                      <c:pt idx="3">
                        <c:v>12.7</c:v>
                      </c:pt>
                      <c:pt idx="4">
                        <c:v>11.8</c:v>
                      </c:pt>
                      <c:pt idx="5">
                        <c:v>8.9</c:v>
                      </c:pt>
                      <c:pt idx="6">
                        <c:v>6.7</c:v>
                      </c:pt>
                      <c:pt idx="7">
                        <c:v>5.0999999999999996</c:v>
                      </c:pt>
                    </c:numCache>
                  </c:numRef>
                </c:yVal>
                <c:smooth val="1"/>
                <c:extLst xmlns:c15="http://schemas.microsoft.com/office/drawing/2012/chart">
                  <c:ext xmlns:c16="http://schemas.microsoft.com/office/drawing/2014/chart" uri="{C3380CC4-5D6E-409C-BE32-E72D297353CC}">
                    <c16:uniqueId val="{00000007-E9AB-4418-93B9-E2FEFCC22EE8}"/>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'Seg100a Boiler Premix'!$AL$6</c15:sqref>
                        </c15:formulaRef>
                      </c:ext>
                    </c:extLst>
                    <c:strCache>
                      <c:ptCount val="1"/>
                      <c:pt idx="0">
                        <c:v>GW08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Premix'!$AL$7:$AL$14</c15:sqref>
                        </c15:formulaRef>
                      </c:ext>
                    </c:extLst>
                    <c:numCache>
                      <c:formatCode>General</c:formatCode>
                      <c:ptCount val="8"/>
                      <c:pt idx="0">
                        <c:v>57.1</c:v>
                      </c:pt>
                      <c:pt idx="1">
                        <c:v>45.8</c:v>
                      </c:pt>
                      <c:pt idx="2">
                        <c:v>#N/A</c:v>
                      </c:pt>
                      <c:pt idx="3">
                        <c:v>35.200000000000003</c:v>
                      </c:pt>
                      <c:pt idx="4">
                        <c:v>31.8</c:v>
                      </c:pt>
                      <c:pt idx="5">
                        <c:v>28.1</c:v>
                      </c:pt>
                      <c:pt idx="6">
                        <c:v>25</c:v>
                      </c:pt>
                      <c:pt idx="7">
                        <c:v>22.2</c:v>
                      </c:pt>
                    </c:numCache>
                  </c:numRef>
                </c:yVal>
                <c:smooth val="1"/>
                <c:extLst xmlns:c15="http://schemas.microsoft.com/office/drawing/2012/chart">
                  <c:ext xmlns:c16="http://schemas.microsoft.com/office/drawing/2014/chart" uri="{C3380CC4-5D6E-409C-BE32-E72D297353CC}">
                    <c16:uniqueId val="{00000008-E9AB-4418-93B9-E2FEFCC22EE8}"/>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'Seg100a Boiler Premix'!$AM$6</c15:sqref>
                        </c15:formulaRef>
                      </c:ext>
                    </c:extLst>
                    <c:strCache>
                      <c:ptCount val="1"/>
                      <c:pt idx="0">
                        <c:v>GW10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Premix'!$AM$7:$AM$14</c15:sqref>
                        </c15:formulaRef>
                      </c:ext>
                    </c:extLst>
                    <c:numCache>
                      <c:formatCode>General</c:formatCode>
                      <c:ptCount val="8"/>
                      <c:pt idx="0">
                        <c:v>66.099999999999994</c:v>
                      </c:pt>
                      <c:pt idx="1">
                        <c:v>57.2</c:v>
                      </c:pt>
                      <c:pt idx="2">
                        <c:v>#N/A</c:v>
                      </c:pt>
                      <c:pt idx="3">
                        <c:v>40.299999999999997</c:v>
                      </c:pt>
                      <c:pt idx="4">
                        <c:v>31.9</c:v>
                      </c:pt>
                      <c:pt idx="5">
                        <c:v>22.4</c:v>
                      </c:pt>
                      <c:pt idx="6">
                        <c:v>15.7</c:v>
                      </c:pt>
                      <c:pt idx="7">
                        <c:v>11.6</c:v>
                      </c:pt>
                    </c:numCache>
                  </c:numRef>
                </c:yVal>
                <c:smooth val="1"/>
                <c:extLst xmlns:c15="http://schemas.microsoft.com/office/drawing/2012/chart">
                  <c:ext xmlns:c16="http://schemas.microsoft.com/office/drawing/2014/chart" uri="{C3380CC4-5D6E-409C-BE32-E72D297353CC}">
                    <c16:uniqueId val="{00000009-E9AB-4418-93B9-E2FEFCC22EE8}"/>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'Seg100a Boiler Premix'!$AV$6</c15:sqref>
                        </c15:formulaRef>
                      </c:ext>
                    </c:extLst>
                    <c:strCache>
                      <c:ptCount val="1"/>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Premix'!$AV$7:$AV$14</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2-E9AB-4418-93B9-E2FEFCC22EE8}"/>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'Seg100a Boiler Premix'!$AW$6</c15:sqref>
                        </c15:formulaRef>
                      </c:ext>
                    </c:extLst>
                    <c:strCache>
                      <c:ptCount val="1"/>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Premix'!$AW$7:$AW$14</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3-E9AB-4418-93B9-E2FEFCC22EE8}"/>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'Seg100a Boiler Premix'!$AL$5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'Seg400b Non Premix Catering'!$AE$5</c:f>
          <c:strCache>
            <c:ptCount val="1"/>
            <c:pt idx="0">
              <c:v>THyGA Segment 400b - Non Premix Catering - NOx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'Seg400b Non Premix Catering'!$AD$6</c:f>
              <c:strCache>
                <c:ptCount val="1"/>
                <c:pt idx="0">
                  <c:v>EB14</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'Seg400b Non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Catering'!$AD$7:$AD$14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78B5-4359-A7BA-954A80AEF95E}"/>
            </c:ext>
          </c:extLst>
        </c:ser>
        <c:ser>
          <c:idx val="1"/>
          <c:order val="1"/>
          <c:tx>
            <c:strRef>
              <c:f>'Seg400b Non Premix Catering'!$AE$6</c:f>
              <c:strCache>
                <c:ptCount val="1"/>
                <c:pt idx="0">
                  <c:v>EB04</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'Seg400b Non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Catering'!$AE$7:$AE$14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78B5-4359-A7BA-954A80AEF95E}"/>
            </c:ext>
          </c:extLst>
        </c:ser>
        <c:ser>
          <c:idx val="2"/>
          <c:order val="2"/>
          <c:tx>
            <c:strRef>
              <c:f>'Seg400b Non Premix Catering'!$AF$6</c:f>
              <c:strCache>
                <c:ptCount val="1"/>
                <c:pt idx="0">
                  <c:v>EB05</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'Seg400b Non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Catering'!$AF$7:$AF$14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2-78B5-4359-A7BA-954A80AEF95E}"/>
            </c:ext>
          </c:extLst>
        </c:ser>
        <c:ser>
          <c:idx val="3"/>
          <c:order val="3"/>
          <c:tx>
            <c:strRef>
              <c:f>'Seg400b Non Premix Catering'!$AG$6</c:f>
              <c:strCache>
                <c:ptCount val="1"/>
                <c:pt idx="0">
                  <c:v>EB06</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'Seg400b Non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Catering'!$AG$7:$AG$14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3-78B5-4359-A7BA-954A80AEF95E}"/>
            </c:ext>
          </c:extLst>
        </c:ser>
        <c:ser>
          <c:idx val="4"/>
          <c:order val="4"/>
          <c:tx>
            <c:strRef>
              <c:f>'Seg400b Non Premix Catering'!$AH$6</c:f>
              <c:strCache>
                <c:ptCount val="1"/>
                <c:pt idx="0">
                  <c:v>GA03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'Seg400b Non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Catering'!$AH$7:$AH$14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4-78B5-4359-A7BA-954A80AEF95E}"/>
            </c:ext>
          </c:extLst>
        </c:ser>
        <c:ser>
          <c:idx val="5"/>
          <c:order val="5"/>
          <c:tx>
            <c:strRef>
              <c:f>'Seg400b Non Premix Catering'!$AI$6</c:f>
              <c:strCache>
                <c:ptCount val="1"/>
                <c:pt idx="0">
                  <c:v>GA17</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'Seg400b Non Premix Catering'!$AC$7:$AC$14</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Catering'!$AI$7:$AI$14</c:f>
              <c:numCache>
                <c:formatCode>General</c:formatCode>
                <c:ptCount val="8"/>
                <c:pt idx="0">
                  <c:v>75.278539271916543</c:v>
                </c:pt>
                <c:pt idx="1">
                  <c:v>#N/A</c:v>
                </c:pt>
                <c:pt idx="2">
                  <c:v>#N/A</c:v>
                </c:pt>
                <c:pt idx="3">
                  <c:v>63.081598339671849</c:v>
                </c:pt>
                <c:pt idx="4">
                  <c:v>#N/A</c:v>
                </c:pt>
                <c:pt idx="5">
                  <c:v>#N/A</c:v>
                </c:pt>
                <c:pt idx="6">
                  <c:v>#N/A</c:v>
                </c:pt>
                <c:pt idx="7">
                  <c:v>#N/A</c:v>
                </c:pt>
              </c:numCache>
            </c:numRef>
          </c:yVal>
          <c:smooth val="1"/>
          <c:extLst>
            <c:ext xmlns:c16="http://schemas.microsoft.com/office/drawing/2014/chart" uri="{C3380CC4-5D6E-409C-BE32-E72D297353CC}">
              <c16:uniqueId val="{00000005-78B5-4359-A7BA-954A80AEF95E}"/>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'Seg400b Non Premix Catering'!$AL$5</c:f>
              <c:strCache>
                <c:ptCount val="1"/>
                <c:pt idx="0">
                  <c:v>NOx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'Seg400b Non Premix Catering'!$AE$17</c:f>
          <c:strCache>
            <c:ptCount val="1"/>
            <c:pt idx="0">
              <c:v>THyGA Segment 400b - Non Premix Catering - NOx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'Seg400b Non Premix Catering'!$AD$6</c:f>
              <c:strCache>
                <c:ptCount val="1"/>
                <c:pt idx="0">
                  <c:v>EB14</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'Seg400b Non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Catering'!$AD$19:$AD$26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5354-4929-85BF-C045679FB23F}"/>
            </c:ext>
          </c:extLst>
        </c:ser>
        <c:ser>
          <c:idx val="1"/>
          <c:order val="1"/>
          <c:tx>
            <c:strRef>
              <c:f>'Seg400b Non Premix Catering'!$AE$6</c:f>
              <c:strCache>
                <c:ptCount val="1"/>
                <c:pt idx="0">
                  <c:v>EB04</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'Seg400b Non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Catering'!$AE$19:$AE$26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5354-4929-85BF-C045679FB23F}"/>
            </c:ext>
          </c:extLst>
        </c:ser>
        <c:ser>
          <c:idx val="2"/>
          <c:order val="2"/>
          <c:tx>
            <c:strRef>
              <c:f>'Seg400b Non Premix Catering'!$AF$6</c:f>
              <c:strCache>
                <c:ptCount val="1"/>
                <c:pt idx="0">
                  <c:v>EB05</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'Seg400b Non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Catering'!$AF$19:$AF$26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2-5354-4929-85BF-C045679FB23F}"/>
            </c:ext>
          </c:extLst>
        </c:ser>
        <c:ser>
          <c:idx val="3"/>
          <c:order val="3"/>
          <c:tx>
            <c:strRef>
              <c:f>'Seg400b Non Premix Catering'!$AG$6</c:f>
              <c:strCache>
                <c:ptCount val="1"/>
                <c:pt idx="0">
                  <c:v>EB06</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'Seg400b Non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Catering'!$AG$19:$AG$26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3-5354-4929-85BF-C045679FB23F}"/>
            </c:ext>
          </c:extLst>
        </c:ser>
        <c:ser>
          <c:idx val="4"/>
          <c:order val="4"/>
          <c:tx>
            <c:strRef>
              <c:f>'Seg400b Non Premix Catering'!$AH$6</c:f>
              <c:strCache>
                <c:ptCount val="1"/>
                <c:pt idx="0">
                  <c:v>GA03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'Seg400b Non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Catering'!$AH$19:$AH$26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4-5354-4929-85BF-C045679FB23F}"/>
            </c:ext>
          </c:extLst>
        </c:ser>
        <c:ser>
          <c:idx val="5"/>
          <c:order val="5"/>
          <c:tx>
            <c:strRef>
              <c:f>'Seg400b Non Premix Catering'!$AI$6</c:f>
              <c:strCache>
                <c:ptCount val="1"/>
                <c:pt idx="0">
                  <c:v>GA17</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'Seg400b Non Premix Catering'!$AC$19:$AC$26</c:f>
              <c:numCache>
                <c:formatCode>General</c:formatCode>
                <c:ptCount val="8"/>
                <c:pt idx="0">
                  <c:v>0</c:v>
                </c:pt>
                <c:pt idx="1">
                  <c:v>10</c:v>
                </c:pt>
                <c:pt idx="2">
                  <c:v>20</c:v>
                </c:pt>
                <c:pt idx="3">
                  <c:v>23</c:v>
                </c:pt>
                <c:pt idx="4">
                  <c:v>30</c:v>
                </c:pt>
                <c:pt idx="5">
                  <c:v>40</c:v>
                </c:pt>
                <c:pt idx="6">
                  <c:v>50</c:v>
                </c:pt>
                <c:pt idx="7">
                  <c:v>60</c:v>
                </c:pt>
              </c:numCache>
            </c:numRef>
          </c:xVal>
          <c:yVal>
            <c:numRef>
              <c:f>'Seg400b Non Premix Catering'!$AI$19:$AI$26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5-5354-4929-85BF-C045679FB23F}"/>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'Seg400b Non Premix Catering'!$AL$17</c:f>
              <c:strCache>
                <c:ptCount val="1"/>
                <c:pt idx="0">
                  <c:v>NOx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'Seg500 Space Heaters'!$AE$5</c:f>
          <c:strCache>
            <c:ptCount val="1"/>
            <c:pt idx="0">
              <c:v>THyGA Segment 500 - Space Heaters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'Seg500 Space Heaters'!$AD$6</c:f>
              <c:strCache>
                <c:ptCount val="1"/>
                <c:pt idx="0">
                  <c:v>GA02</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'Seg500 Space Heaters'!$AC$7:$AC$14</c:f>
              <c:numCache>
                <c:formatCode>General</c:formatCode>
                <c:ptCount val="8"/>
                <c:pt idx="0">
                  <c:v>0</c:v>
                </c:pt>
                <c:pt idx="1">
                  <c:v>10</c:v>
                </c:pt>
                <c:pt idx="2">
                  <c:v>20</c:v>
                </c:pt>
                <c:pt idx="3">
                  <c:v>23</c:v>
                </c:pt>
                <c:pt idx="4">
                  <c:v>30</c:v>
                </c:pt>
                <c:pt idx="5">
                  <c:v>40</c:v>
                </c:pt>
                <c:pt idx="6">
                  <c:v>50</c:v>
                </c:pt>
                <c:pt idx="7">
                  <c:v>60</c:v>
                </c:pt>
              </c:numCache>
            </c:numRef>
          </c:xVal>
          <c:yVal>
            <c:numRef>
              <c:f>'Seg500 Space Heaters'!$AD$7:$AD$14</c:f>
              <c:numCache>
                <c:formatCode>General</c:formatCode>
                <c:ptCount val="8"/>
                <c:pt idx="0">
                  <c:v>168.82912738502347</c:v>
                </c:pt>
                <c:pt idx="1">
                  <c:v>#N/A</c:v>
                </c:pt>
                <c:pt idx="2">
                  <c:v>#N/A</c:v>
                </c:pt>
                <c:pt idx="3">
                  <c:v>167.00629239947199</c:v>
                </c:pt>
                <c:pt idx="4">
                  <c:v>#N/A</c:v>
                </c:pt>
                <c:pt idx="5">
                  <c:v>157.22909898522218</c:v>
                </c:pt>
                <c:pt idx="6">
                  <c:v>157.60705882352943</c:v>
                </c:pt>
                <c:pt idx="7">
                  <c:v>153.69506551743646</c:v>
                </c:pt>
              </c:numCache>
            </c:numRef>
          </c:yVal>
          <c:smooth val="1"/>
          <c:extLst>
            <c:ext xmlns:c16="http://schemas.microsoft.com/office/drawing/2014/chart" uri="{C3380CC4-5D6E-409C-BE32-E72D297353CC}">
              <c16:uniqueId val="{00000000-9C94-4D5B-B08E-472A759A47F5}"/>
            </c:ext>
          </c:extLst>
        </c:ser>
        <c:ser>
          <c:idx val="1"/>
          <c:order val="1"/>
          <c:tx>
            <c:strRef>
              <c:f>'Seg500 Space Heaters'!$AE$6</c:f>
              <c:strCache>
                <c:ptCount val="1"/>
                <c:pt idx="0">
                  <c:v>GA06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'Seg500 Space Heaters'!$AC$7:$AC$14</c:f>
              <c:numCache>
                <c:formatCode>General</c:formatCode>
                <c:ptCount val="8"/>
                <c:pt idx="0">
                  <c:v>0</c:v>
                </c:pt>
                <c:pt idx="1">
                  <c:v>10</c:v>
                </c:pt>
                <c:pt idx="2">
                  <c:v>20</c:v>
                </c:pt>
                <c:pt idx="3">
                  <c:v>23</c:v>
                </c:pt>
                <c:pt idx="4">
                  <c:v>30</c:v>
                </c:pt>
                <c:pt idx="5">
                  <c:v>40</c:v>
                </c:pt>
                <c:pt idx="6">
                  <c:v>50</c:v>
                </c:pt>
                <c:pt idx="7">
                  <c:v>60</c:v>
                </c:pt>
              </c:numCache>
            </c:numRef>
          </c:xVal>
          <c:yVal>
            <c:numRef>
              <c:f>'Seg500 Space Heaters'!$AE$7:$AE$14</c:f>
              <c:numCache>
                <c:formatCode>General</c:formatCode>
                <c:ptCount val="8"/>
                <c:pt idx="0">
                  <c:v>2.1712043396297025</c:v>
                </c:pt>
                <c:pt idx="1">
                  <c:v>#N/A</c:v>
                </c:pt>
                <c:pt idx="2">
                  <c:v>#N/A</c:v>
                </c:pt>
                <c:pt idx="3">
                  <c:v>#N/A</c:v>
                </c:pt>
                <c:pt idx="4">
                  <c:v>#N/A</c:v>
                </c:pt>
                <c:pt idx="5">
                  <c:v>2.5627091472096004</c:v>
                </c:pt>
                <c:pt idx="6">
                  <c:v>#N/A</c:v>
                </c:pt>
                <c:pt idx="7">
                  <c:v>#N/A</c:v>
                </c:pt>
              </c:numCache>
            </c:numRef>
          </c:yVal>
          <c:smooth val="1"/>
          <c:extLst>
            <c:ext xmlns:c16="http://schemas.microsoft.com/office/drawing/2014/chart" uri="{C3380CC4-5D6E-409C-BE32-E72D297353CC}">
              <c16:uniqueId val="{00000001-9C94-4D5B-B08E-472A759A47F5}"/>
            </c:ext>
          </c:extLst>
        </c:ser>
        <c:ser>
          <c:idx val="2"/>
          <c:order val="2"/>
          <c:tx>
            <c:strRef>
              <c:f>'Seg500 Space Heaters'!$AF$6</c:f>
              <c:strCache>
                <c:ptCount val="1"/>
                <c:pt idx="0">
                  <c:v>GA07</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'Seg500 Space Heaters'!$AC$7:$AC$14</c:f>
              <c:numCache>
                <c:formatCode>General</c:formatCode>
                <c:ptCount val="8"/>
                <c:pt idx="0">
                  <c:v>0</c:v>
                </c:pt>
                <c:pt idx="1">
                  <c:v>10</c:v>
                </c:pt>
                <c:pt idx="2">
                  <c:v>20</c:v>
                </c:pt>
                <c:pt idx="3">
                  <c:v>23</c:v>
                </c:pt>
                <c:pt idx="4">
                  <c:v>30</c:v>
                </c:pt>
                <c:pt idx="5">
                  <c:v>40</c:v>
                </c:pt>
                <c:pt idx="6">
                  <c:v>50</c:v>
                </c:pt>
                <c:pt idx="7">
                  <c:v>60</c:v>
                </c:pt>
              </c:numCache>
            </c:numRef>
          </c:xVal>
          <c:yVal>
            <c:numRef>
              <c:f>'Seg500 Space Heaters'!$AF$7:$AF$14</c:f>
              <c:numCache>
                <c:formatCode>General</c:formatCode>
                <c:ptCount val="8"/>
                <c:pt idx="0">
                  <c:v>306.99774914340333</c:v>
                </c:pt>
                <c:pt idx="1">
                  <c:v>#N/A</c:v>
                </c:pt>
                <c:pt idx="2">
                  <c:v>#N/A</c:v>
                </c:pt>
                <c:pt idx="3">
                  <c:v>301.8826081922827</c:v>
                </c:pt>
                <c:pt idx="4">
                  <c:v>#N/A</c:v>
                </c:pt>
                <c:pt idx="5">
                  <c:v>294.27000191827426</c:v>
                </c:pt>
                <c:pt idx="6">
                  <c:v>#N/A</c:v>
                </c:pt>
                <c:pt idx="7">
                  <c:v>#N/A</c:v>
                </c:pt>
              </c:numCache>
            </c:numRef>
          </c:yVal>
          <c:smooth val="1"/>
          <c:extLst>
            <c:ext xmlns:c16="http://schemas.microsoft.com/office/drawing/2014/chart" uri="{C3380CC4-5D6E-409C-BE32-E72D297353CC}">
              <c16:uniqueId val="{00000002-9C94-4D5B-B08E-472A759A47F5}"/>
            </c:ext>
          </c:extLst>
        </c:ser>
        <c:ser>
          <c:idx val="3"/>
          <c:order val="3"/>
          <c:tx>
            <c:strRef>
              <c:f>'Seg500 Space Heaters'!$AG$6</c:f>
              <c:strCache>
                <c:ptCount val="1"/>
                <c:pt idx="0">
                  <c:v>GA08</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'Seg500 Space Heaters'!$AC$7:$AC$14</c:f>
              <c:numCache>
                <c:formatCode>General</c:formatCode>
                <c:ptCount val="8"/>
                <c:pt idx="0">
                  <c:v>0</c:v>
                </c:pt>
                <c:pt idx="1">
                  <c:v>10</c:v>
                </c:pt>
                <c:pt idx="2">
                  <c:v>20</c:v>
                </c:pt>
                <c:pt idx="3">
                  <c:v>23</c:v>
                </c:pt>
                <c:pt idx="4">
                  <c:v>30</c:v>
                </c:pt>
                <c:pt idx="5">
                  <c:v>40</c:v>
                </c:pt>
                <c:pt idx="6">
                  <c:v>50</c:v>
                </c:pt>
                <c:pt idx="7">
                  <c:v>60</c:v>
                </c:pt>
              </c:numCache>
            </c:numRef>
          </c:xVal>
          <c:yVal>
            <c:numRef>
              <c:f>'Seg500 Space Heaters'!$AG$7:$AG$14</c:f>
              <c:numCache>
                <c:formatCode>General</c:formatCode>
                <c:ptCount val="8"/>
                <c:pt idx="0">
                  <c:v>376.9175285363047</c:v>
                </c:pt>
                <c:pt idx="1">
                  <c:v>#N/A</c:v>
                </c:pt>
                <c:pt idx="2">
                  <c:v>#N/A</c:v>
                </c:pt>
                <c:pt idx="3">
                  <c:v>350.68804054110143</c:v>
                </c:pt>
                <c:pt idx="4">
                  <c:v>#N/A</c:v>
                </c:pt>
                <c:pt idx="5">
                  <c:v>327.36542654677476</c:v>
                </c:pt>
                <c:pt idx="6">
                  <c:v>#N/A</c:v>
                </c:pt>
                <c:pt idx="7">
                  <c:v>#N/A</c:v>
                </c:pt>
              </c:numCache>
            </c:numRef>
          </c:yVal>
          <c:smooth val="1"/>
          <c:extLst>
            <c:ext xmlns:c16="http://schemas.microsoft.com/office/drawing/2014/chart" uri="{C3380CC4-5D6E-409C-BE32-E72D297353CC}">
              <c16:uniqueId val="{00000003-9C94-4D5B-B08E-472A759A47F5}"/>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'Seg500 Space Heaters'!$AL$5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'Seg500 Space Heaters'!$AE$17</c:f>
          <c:strCache>
            <c:ptCount val="1"/>
            <c:pt idx="0">
              <c:v>THyGA Segment 500 - Space Heaters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'Seg500 Space Heaters'!$AD$6</c:f>
              <c:strCache>
                <c:ptCount val="1"/>
                <c:pt idx="0">
                  <c:v>GA02</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'Seg500 Space Heaters'!$AC$19:$AC$26</c:f>
              <c:numCache>
                <c:formatCode>General</c:formatCode>
                <c:ptCount val="8"/>
                <c:pt idx="0">
                  <c:v>0</c:v>
                </c:pt>
                <c:pt idx="1">
                  <c:v>10</c:v>
                </c:pt>
                <c:pt idx="2">
                  <c:v>20</c:v>
                </c:pt>
                <c:pt idx="3">
                  <c:v>23</c:v>
                </c:pt>
                <c:pt idx="4">
                  <c:v>30</c:v>
                </c:pt>
                <c:pt idx="5">
                  <c:v>40</c:v>
                </c:pt>
                <c:pt idx="6">
                  <c:v>50</c:v>
                </c:pt>
                <c:pt idx="7">
                  <c:v>60</c:v>
                </c:pt>
              </c:numCache>
            </c:numRef>
          </c:xVal>
          <c:yVal>
            <c:numRef>
              <c:f>'Seg500 Space Heaters'!$AD$19:$AD$26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6497-4115-AFE1-9013742F8D23}"/>
            </c:ext>
          </c:extLst>
        </c:ser>
        <c:ser>
          <c:idx val="1"/>
          <c:order val="1"/>
          <c:tx>
            <c:strRef>
              <c:f>'Seg500 Space Heaters'!$AE$6</c:f>
              <c:strCache>
                <c:ptCount val="1"/>
                <c:pt idx="0">
                  <c:v>GA06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'Seg500 Space Heaters'!$AC$19:$AC$26</c:f>
              <c:numCache>
                <c:formatCode>General</c:formatCode>
                <c:ptCount val="8"/>
                <c:pt idx="0">
                  <c:v>0</c:v>
                </c:pt>
                <c:pt idx="1">
                  <c:v>10</c:v>
                </c:pt>
                <c:pt idx="2">
                  <c:v>20</c:v>
                </c:pt>
                <c:pt idx="3">
                  <c:v>23</c:v>
                </c:pt>
                <c:pt idx="4">
                  <c:v>30</c:v>
                </c:pt>
                <c:pt idx="5">
                  <c:v>40</c:v>
                </c:pt>
                <c:pt idx="6">
                  <c:v>50</c:v>
                </c:pt>
                <c:pt idx="7">
                  <c:v>60</c:v>
                </c:pt>
              </c:numCache>
            </c:numRef>
          </c:xVal>
          <c:yVal>
            <c:numRef>
              <c:f>'Seg500 Space Heaters'!$AE$19:$AE$26</c:f>
              <c:numCache>
                <c:formatCode>General</c:formatCode>
                <c:ptCount val="8"/>
                <c:pt idx="0">
                  <c:v>29.468740788175843</c:v>
                </c:pt>
                <c:pt idx="1">
                  <c:v>#N/A</c:v>
                </c:pt>
                <c:pt idx="2">
                  <c:v>#N/A</c:v>
                </c:pt>
                <c:pt idx="3">
                  <c:v>#N/A</c:v>
                </c:pt>
                <c:pt idx="4">
                  <c:v>#N/A</c:v>
                </c:pt>
                <c:pt idx="5">
                  <c:v>30.752509766515203</c:v>
                </c:pt>
                <c:pt idx="6">
                  <c:v>#N/A</c:v>
                </c:pt>
                <c:pt idx="7">
                  <c:v>#N/A</c:v>
                </c:pt>
              </c:numCache>
            </c:numRef>
          </c:yVal>
          <c:smooth val="1"/>
          <c:extLst>
            <c:ext xmlns:c16="http://schemas.microsoft.com/office/drawing/2014/chart" uri="{C3380CC4-5D6E-409C-BE32-E72D297353CC}">
              <c16:uniqueId val="{00000001-6497-4115-AFE1-9013742F8D23}"/>
            </c:ext>
          </c:extLst>
        </c:ser>
        <c:ser>
          <c:idx val="2"/>
          <c:order val="2"/>
          <c:tx>
            <c:strRef>
              <c:f>'Seg500 Space Heaters'!$AF$6</c:f>
              <c:strCache>
                <c:ptCount val="1"/>
                <c:pt idx="0">
                  <c:v>GA07</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'Seg500 Space Heaters'!$AC$19:$AC$26</c:f>
              <c:numCache>
                <c:formatCode>General</c:formatCode>
                <c:ptCount val="8"/>
                <c:pt idx="0">
                  <c:v>0</c:v>
                </c:pt>
                <c:pt idx="1">
                  <c:v>10</c:v>
                </c:pt>
                <c:pt idx="2">
                  <c:v>20</c:v>
                </c:pt>
                <c:pt idx="3">
                  <c:v>23</c:v>
                </c:pt>
                <c:pt idx="4">
                  <c:v>30</c:v>
                </c:pt>
                <c:pt idx="5">
                  <c:v>40</c:v>
                </c:pt>
                <c:pt idx="6">
                  <c:v>50</c:v>
                </c:pt>
                <c:pt idx="7">
                  <c:v>60</c:v>
                </c:pt>
              </c:numCache>
            </c:numRef>
          </c:xVal>
          <c:yVal>
            <c:numRef>
              <c:f>'Seg500 Space Heaters'!$AF$19:$AF$26</c:f>
              <c:numCache>
                <c:formatCode>General</c:formatCode>
                <c:ptCount val="8"/>
                <c:pt idx="0">
                  <c:v>1132.9032358481541</c:v>
                </c:pt>
                <c:pt idx="1">
                  <c:v>#N/A</c:v>
                </c:pt>
                <c:pt idx="2">
                  <c:v>#N/A</c:v>
                </c:pt>
                <c:pt idx="3">
                  <c:v>1166.7981310835623</c:v>
                </c:pt>
                <c:pt idx="4">
                  <c:v>#N/A</c:v>
                </c:pt>
                <c:pt idx="5">
                  <c:v>961.23249717378678</c:v>
                </c:pt>
                <c:pt idx="6">
                  <c:v>#N/A</c:v>
                </c:pt>
                <c:pt idx="7">
                  <c:v>#N/A</c:v>
                </c:pt>
              </c:numCache>
            </c:numRef>
          </c:yVal>
          <c:smooth val="1"/>
          <c:extLst>
            <c:ext xmlns:c16="http://schemas.microsoft.com/office/drawing/2014/chart" uri="{C3380CC4-5D6E-409C-BE32-E72D297353CC}">
              <c16:uniqueId val="{00000002-6497-4115-AFE1-9013742F8D23}"/>
            </c:ext>
          </c:extLst>
        </c:ser>
        <c:ser>
          <c:idx val="3"/>
          <c:order val="3"/>
          <c:tx>
            <c:strRef>
              <c:f>'Seg500 Space Heaters'!$AG$6</c:f>
              <c:strCache>
                <c:ptCount val="1"/>
                <c:pt idx="0">
                  <c:v>GA08</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'Seg500 Space Heaters'!$AC$19:$AC$26</c:f>
              <c:numCache>
                <c:formatCode>General</c:formatCode>
                <c:ptCount val="8"/>
                <c:pt idx="0">
                  <c:v>0</c:v>
                </c:pt>
                <c:pt idx="1">
                  <c:v>10</c:v>
                </c:pt>
                <c:pt idx="2">
                  <c:v>20</c:v>
                </c:pt>
                <c:pt idx="3">
                  <c:v>23</c:v>
                </c:pt>
                <c:pt idx="4">
                  <c:v>30</c:v>
                </c:pt>
                <c:pt idx="5">
                  <c:v>40</c:v>
                </c:pt>
                <c:pt idx="6">
                  <c:v>50</c:v>
                </c:pt>
                <c:pt idx="7">
                  <c:v>60</c:v>
                </c:pt>
              </c:numCache>
            </c:numRef>
          </c:xVal>
          <c:yVal>
            <c:numRef>
              <c:f>'Seg500 Space Heaters'!$AG$19:$AG$26</c:f>
              <c:numCache>
                <c:formatCode>General</c:formatCode>
                <c:ptCount val="8"/>
                <c:pt idx="0">
                  <c:v>1237.1120928088433</c:v>
                </c:pt>
                <c:pt idx="1">
                  <c:v>#N/A</c:v>
                </c:pt>
                <c:pt idx="2">
                  <c:v>#N/A</c:v>
                </c:pt>
                <c:pt idx="3">
                  <c:v>1813.4561948425132</c:v>
                </c:pt>
                <c:pt idx="4">
                  <c:v>#N/A</c:v>
                </c:pt>
                <c:pt idx="5">
                  <c:v>1885.5132550594637</c:v>
                </c:pt>
                <c:pt idx="6">
                  <c:v>#N/A</c:v>
                </c:pt>
                <c:pt idx="7">
                  <c:v>#N/A</c:v>
                </c:pt>
              </c:numCache>
            </c:numRef>
          </c:yVal>
          <c:smooth val="1"/>
          <c:extLst>
            <c:ext xmlns:c16="http://schemas.microsoft.com/office/drawing/2014/chart" uri="{C3380CC4-5D6E-409C-BE32-E72D297353CC}">
              <c16:uniqueId val="{00000003-6497-4115-AFE1-9013742F8D23}"/>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'Seg500 Space Heaters'!$AL$17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'Seg600 C-H-P'!$AE$5</c:f>
          <c:strCache>
            <c:ptCount val="1"/>
            <c:pt idx="0">
              <c:v>THyGA Segment 600 - C-H-P - CO2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'Seg600 C-H-P'!$AD$6</c:f>
              <c:strCache>
                <c:ptCount val="1"/>
                <c:pt idx="0">
                  <c:v>GA12</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'Seg600 C-H-P'!$AC$7:$AC$14</c:f>
              <c:numCache>
                <c:formatCode>General</c:formatCode>
                <c:ptCount val="8"/>
                <c:pt idx="0">
                  <c:v>0</c:v>
                </c:pt>
                <c:pt idx="1">
                  <c:v>10</c:v>
                </c:pt>
                <c:pt idx="2">
                  <c:v>20</c:v>
                </c:pt>
                <c:pt idx="3">
                  <c:v>23</c:v>
                </c:pt>
                <c:pt idx="4">
                  <c:v>30</c:v>
                </c:pt>
                <c:pt idx="5">
                  <c:v>40</c:v>
                </c:pt>
                <c:pt idx="6">
                  <c:v>50</c:v>
                </c:pt>
                <c:pt idx="7">
                  <c:v>60</c:v>
                </c:pt>
              </c:numCache>
            </c:numRef>
          </c:xVal>
          <c:yVal>
            <c:numRef>
              <c:f>'Seg600 C-H-P'!$AD$7:$AD$14</c:f>
              <c:numCache>
                <c:formatCode>General</c:formatCode>
                <c:ptCount val="8"/>
                <c:pt idx="0">
                  <c:v>0.5</c:v>
                </c:pt>
                <c:pt idx="1">
                  <c:v>0.5</c:v>
                </c:pt>
                <c:pt idx="2">
                  <c:v>0.5</c:v>
                </c:pt>
                <c:pt idx="3">
                  <c:v>0.45</c:v>
                </c:pt>
                <c:pt idx="4">
                  <c:v>#N/A</c:v>
                </c:pt>
                <c:pt idx="5">
                  <c:v>#N/A</c:v>
                </c:pt>
                <c:pt idx="6">
                  <c:v>#N/A</c:v>
                </c:pt>
                <c:pt idx="7">
                  <c:v>#N/A</c:v>
                </c:pt>
              </c:numCache>
            </c:numRef>
          </c:yVal>
          <c:smooth val="1"/>
          <c:extLst>
            <c:ext xmlns:c16="http://schemas.microsoft.com/office/drawing/2014/chart" uri="{C3380CC4-5D6E-409C-BE32-E72D297353CC}">
              <c16:uniqueId val="{00000000-D459-4F0C-A8CF-D6EA8603612C}"/>
            </c:ext>
          </c:extLst>
        </c:ser>
        <c:ser>
          <c:idx val="1"/>
          <c:order val="1"/>
          <c:tx>
            <c:strRef>
              <c:f>'Seg600 C-H-P'!$AE$6</c:f>
              <c:strCache>
                <c:ptCount val="1"/>
                <c:pt idx="0">
                  <c:v>GA13</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'Seg600 C-H-P'!$AC$7:$AC$14</c:f>
              <c:numCache>
                <c:formatCode>General</c:formatCode>
                <c:ptCount val="8"/>
                <c:pt idx="0">
                  <c:v>0</c:v>
                </c:pt>
                <c:pt idx="1">
                  <c:v>10</c:v>
                </c:pt>
                <c:pt idx="2">
                  <c:v>20</c:v>
                </c:pt>
                <c:pt idx="3">
                  <c:v>23</c:v>
                </c:pt>
                <c:pt idx="4">
                  <c:v>30</c:v>
                </c:pt>
                <c:pt idx="5">
                  <c:v>40</c:v>
                </c:pt>
                <c:pt idx="6">
                  <c:v>50</c:v>
                </c:pt>
                <c:pt idx="7">
                  <c:v>60</c:v>
                </c:pt>
              </c:numCache>
            </c:numRef>
          </c:xVal>
          <c:yVal>
            <c:numRef>
              <c:f>'Seg600 C-H-P'!$AE$7:$AE$14</c:f>
              <c:numCache>
                <c:formatCode>General</c:formatCode>
                <c:ptCount val="8"/>
                <c:pt idx="0">
                  <c:v>2.7</c:v>
                </c:pt>
                <c:pt idx="1">
                  <c:v>2.6</c:v>
                </c:pt>
                <c:pt idx="2">
                  <c:v>2.5</c:v>
                </c:pt>
                <c:pt idx="3">
                  <c:v>2.5</c:v>
                </c:pt>
                <c:pt idx="4">
                  <c:v>2.4</c:v>
                </c:pt>
                <c:pt idx="5">
                  <c:v>#N/A</c:v>
                </c:pt>
                <c:pt idx="6">
                  <c:v>#N/A</c:v>
                </c:pt>
                <c:pt idx="7">
                  <c:v>#N/A</c:v>
                </c:pt>
              </c:numCache>
            </c:numRef>
          </c:yVal>
          <c:smooth val="1"/>
          <c:extLst>
            <c:ext xmlns:c16="http://schemas.microsoft.com/office/drawing/2014/chart" uri="{C3380CC4-5D6E-409C-BE32-E72D297353CC}">
              <c16:uniqueId val="{00000001-D459-4F0C-A8CF-D6EA8603612C}"/>
            </c:ext>
          </c:extLst>
        </c:ser>
        <c:ser>
          <c:idx val="2"/>
          <c:order val="2"/>
          <c:tx>
            <c:strRef>
              <c:f>'Seg600 C-H-P'!$AF$6</c:f>
              <c:strCache>
                <c:ptCount val="1"/>
                <c:pt idx="0">
                  <c:v>GW09</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'Seg600 C-H-P'!$AC$7:$AC$14</c:f>
              <c:numCache>
                <c:formatCode>General</c:formatCode>
                <c:ptCount val="8"/>
                <c:pt idx="0">
                  <c:v>0</c:v>
                </c:pt>
                <c:pt idx="1">
                  <c:v>10</c:v>
                </c:pt>
                <c:pt idx="2">
                  <c:v>20</c:v>
                </c:pt>
                <c:pt idx="3">
                  <c:v>23</c:v>
                </c:pt>
                <c:pt idx="4">
                  <c:v>30</c:v>
                </c:pt>
                <c:pt idx="5">
                  <c:v>40</c:v>
                </c:pt>
                <c:pt idx="6">
                  <c:v>50</c:v>
                </c:pt>
                <c:pt idx="7">
                  <c:v>60</c:v>
                </c:pt>
              </c:numCache>
            </c:numRef>
          </c:xVal>
          <c:yVal>
            <c:numRef>
              <c:f>'Seg600 C-H-P'!$AF$7:$AF$14</c:f>
              <c:numCache>
                <c:formatCode>General</c:formatCode>
                <c:ptCount val="8"/>
                <c:pt idx="0">
                  <c:v>6.34</c:v>
                </c:pt>
                <c:pt idx="1">
                  <c:v>6.14</c:v>
                </c:pt>
                <c:pt idx="2">
                  <c:v>#N/A</c:v>
                </c:pt>
                <c:pt idx="3">
                  <c:v>5.71</c:v>
                </c:pt>
                <c:pt idx="4">
                  <c:v>5.46</c:v>
                </c:pt>
                <c:pt idx="5">
                  <c:v>5.1100000000000003</c:v>
                </c:pt>
                <c:pt idx="6">
                  <c:v>4.76</c:v>
                </c:pt>
                <c:pt idx="7">
                  <c:v>#N/A</c:v>
                </c:pt>
              </c:numCache>
            </c:numRef>
          </c:yVal>
          <c:smooth val="1"/>
          <c:extLst>
            <c:ext xmlns:c16="http://schemas.microsoft.com/office/drawing/2014/chart" uri="{C3380CC4-5D6E-409C-BE32-E72D297353CC}">
              <c16:uniqueId val="{00000002-D459-4F0C-A8CF-D6EA8603612C}"/>
            </c:ext>
          </c:extLst>
        </c:ser>
        <c:ser>
          <c:idx val="3"/>
          <c:order val="3"/>
          <c:tx>
            <c:strRef>
              <c:f>'Seg600 C-H-P'!$AG$6</c:f>
              <c:strCache>
                <c:ptCount val="1"/>
                <c:pt idx="0">
                  <c:v>EN20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'Seg600 C-H-P'!$AC$7:$AC$14</c:f>
              <c:numCache>
                <c:formatCode>General</c:formatCode>
                <c:ptCount val="8"/>
                <c:pt idx="0">
                  <c:v>0</c:v>
                </c:pt>
                <c:pt idx="1">
                  <c:v>10</c:v>
                </c:pt>
                <c:pt idx="2">
                  <c:v>20</c:v>
                </c:pt>
                <c:pt idx="3">
                  <c:v>23</c:v>
                </c:pt>
                <c:pt idx="4">
                  <c:v>30</c:v>
                </c:pt>
                <c:pt idx="5">
                  <c:v>40</c:v>
                </c:pt>
                <c:pt idx="6">
                  <c:v>50</c:v>
                </c:pt>
                <c:pt idx="7">
                  <c:v>60</c:v>
                </c:pt>
              </c:numCache>
            </c:numRef>
          </c:xVal>
          <c:yVal>
            <c:numRef>
              <c:f>'Seg600 C-H-P'!$AG$7:$AG$14</c:f>
              <c:numCache>
                <c:formatCode>General</c:formatCode>
                <c:ptCount val="8"/>
                <c:pt idx="0">
                  <c:v>1.45</c:v>
                </c:pt>
                <c:pt idx="1">
                  <c:v>1.46</c:v>
                </c:pt>
                <c:pt idx="2">
                  <c:v>#N/A</c:v>
                </c:pt>
                <c:pt idx="3">
                  <c:v>1.33</c:v>
                </c:pt>
                <c:pt idx="4">
                  <c:v>1.3</c:v>
                </c:pt>
                <c:pt idx="5">
                  <c:v>#N/A</c:v>
                </c:pt>
                <c:pt idx="6">
                  <c:v>#N/A</c:v>
                </c:pt>
                <c:pt idx="7">
                  <c:v>#N/A</c:v>
                </c:pt>
              </c:numCache>
            </c:numRef>
          </c:yVal>
          <c:smooth val="1"/>
          <c:extLst>
            <c:ext xmlns:c16="http://schemas.microsoft.com/office/drawing/2014/chart" uri="{C3380CC4-5D6E-409C-BE32-E72D297353CC}">
              <c16:uniqueId val="{00000003-D459-4F0C-A8CF-D6EA8603612C}"/>
            </c:ext>
          </c:extLst>
        </c:ser>
        <c:ser>
          <c:idx val="4"/>
          <c:order val="4"/>
          <c:tx>
            <c:strRef>
              <c:f>'Seg600 C-H-P'!$AH$6</c:f>
              <c:strCache>
                <c:ptCount val="1"/>
                <c:pt idx="0">
                  <c:v>D11</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'Seg600 C-H-P'!$AC$7:$AC$14</c:f>
              <c:numCache>
                <c:formatCode>General</c:formatCode>
                <c:ptCount val="8"/>
                <c:pt idx="0">
                  <c:v>0</c:v>
                </c:pt>
                <c:pt idx="1">
                  <c:v>10</c:v>
                </c:pt>
                <c:pt idx="2">
                  <c:v>20</c:v>
                </c:pt>
                <c:pt idx="3">
                  <c:v>23</c:v>
                </c:pt>
                <c:pt idx="4">
                  <c:v>30</c:v>
                </c:pt>
                <c:pt idx="5">
                  <c:v>40</c:v>
                </c:pt>
                <c:pt idx="6">
                  <c:v>50</c:v>
                </c:pt>
                <c:pt idx="7">
                  <c:v>60</c:v>
                </c:pt>
              </c:numCache>
            </c:numRef>
          </c:xVal>
          <c:yVal>
            <c:numRef>
              <c:f>'Seg600 C-H-P'!$AH$7:$AH$14</c:f>
              <c:numCache>
                <c:formatCode>General</c:formatCode>
                <c:ptCount val="8"/>
                <c:pt idx="0">
                  <c:v>7.6760999167360451</c:v>
                </c:pt>
                <c:pt idx="1">
                  <c:v>#N/A</c:v>
                </c:pt>
                <c:pt idx="2">
                  <c:v>#N/A</c:v>
                </c:pt>
                <c:pt idx="3">
                  <c:v>6.6486211490424454</c:v>
                </c:pt>
                <c:pt idx="4">
                  <c:v>#N/A</c:v>
                </c:pt>
                <c:pt idx="5">
                  <c:v>5.85822731057449</c:v>
                </c:pt>
                <c:pt idx="6">
                  <c:v>#N/A</c:v>
                </c:pt>
                <c:pt idx="7">
                  <c:v>#N/A</c:v>
                </c:pt>
              </c:numCache>
            </c:numRef>
          </c:yVal>
          <c:smooth val="1"/>
          <c:extLst>
            <c:ext xmlns:c16="http://schemas.microsoft.com/office/drawing/2014/chart" uri="{C3380CC4-5D6E-409C-BE32-E72D297353CC}">
              <c16:uniqueId val="{00000005-D459-4F0C-A8CF-D6EA8603612C}"/>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'Seg600 C-H-P'!$AL$5</c:f>
              <c:strCache>
                <c:ptCount val="1"/>
                <c:pt idx="0">
                  <c:v>CO2 emissions (%)</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1477813216671718E-2"/>
          <c:h val="0.21398860892127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'Seg600 C-H-P'!$AE$17</c:f>
          <c:strCache>
            <c:ptCount val="1"/>
            <c:pt idx="0">
              <c:v>THyGA Segment 600 - C-H-P - CO2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'Seg600 C-H-P'!$AD$6</c:f>
              <c:strCache>
                <c:ptCount val="1"/>
                <c:pt idx="0">
                  <c:v>GA12</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'Seg600 C-H-P'!$AC$19:$AC$26</c:f>
              <c:numCache>
                <c:formatCode>General</c:formatCode>
                <c:ptCount val="8"/>
                <c:pt idx="0">
                  <c:v>0</c:v>
                </c:pt>
                <c:pt idx="1">
                  <c:v>10</c:v>
                </c:pt>
                <c:pt idx="2">
                  <c:v>20</c:v>
                </c:pt>
                <c:pt idx="3">
                  <c:v>23</c:v>
                </c:pt>
                <c:pt idx="4">
                  <c:v>30</c:v>
                </c:pt>
                <c:pt idx="5">
                  <c:v>40</c:v>
                </c:pt>
                <c:pt idx="6">
                  <c:v>50</c:v>
                </c:pt>
                <c:pt idx="7">
                  <c:v>60</c:v>
                </c:pt>
              </c:numCache>
            </c:numRef>
          </c:xVal>
          <c:yVal>
            <c:numRef>
              <c:f>'Seg600 C-H-P'!$AD$19:$AD$26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867F-4CE1-ABF3-18A27C45EBD1}"/>
            </c:ext>
          </c:extLst>
        </c:ser>
        <c:ser>
          <c:idx val="1"/>
          <c:order val="1"/>
          <c:tx>
            <c:strRef>
              <c:f>'Seg600 C-H-P'!$AE$6</c:f>
              <c:strCache>
                <c:ptCount val="1"/>
                <c:pt idx="0">
                  <c:v>GA13</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'Seg600 C-H-P'!$AC$19:$AC$26</c:f>
              <c:numCache>
                <c:formatCode>General</c:formatCode>
                <c:ptCount val="8"/>
                <c:pt idx="0">
                  <c:v>0</c:v>
                </c:pt>
                <c:pt idx="1">
                  <c:v>10</c:v>
                </c:pt>
                <c:pt idx="2">
                  <c:v>20</c:v>
                </c:pt>
                <c:pt idx="3">
                  <c:v>23</c:v>
                </c:pt>
                <c:pt idx="4">
                  <c:v>30</c:v>
                </c:pt>
                <c:pt idx="5">
                  <c:v>40</c:v>
                </c:pt>
                <c:pt idx="6">
                  <c:v>50</c:v>
                </c:pt>
                <c:pt idx="7">
                  <c:v>60</c:v>
                </c:pt>
              </c:numCache>
            </c:numRef>
          </c:xVal>
          <c:yVal>
            <c:numRef>
              <c:f>'Seg600 C-H-P'!$AE$19:$AE$26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1-867F-4CE1-ABF3-18A27C45EBD1}"/>
            </c:ext>
          </c:extLst>
        </c:ser>
        <c:ser>
          <c:idx val="2"/>
          <c:order val="2"/>
          <c:tx>
            <c:strRef>
              <c:f>'Seg600 C-H-P'!$AF$6</c:f>
              <c:strCache>
                <c:ptCount val="1"/>
                <c:pt idx="0">
                  <c:v>GW09</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'Seg600 C-H-P'!$AC$19:$AC$26</c:f>
              <c:numCache>
                <c:formatCode>General</c:formatCode>
                <c:ptCount val="8"/>
                <c:pt idx="0">
                  <c:v>0</c:v>
                </c:pt>
                <c:pt idx="1">
                  <c:v>10</c:v>
                </c:pt>
                <c:pt idx="2">
                  <c:v>20</c:v>
                </c:pt>
                <c:pt idx="3">
                  <c:v>23</c:v>
                </c:pt>
                <c:pt idx="4">
                  <c:v>30</c:v>
                </c:pt>
                <c:pt idx="5">
                  <c:v>40</c:v>
                </c:pt>
                <c:pt idx="6">
                  <c:v>50</c:v>
                </c:pt>
                <c:pt idx="7">
                  <c:v>60</c:v>
                </c:pt>
              </c:numCache>
            </c:numRef>
          </c:xVal>
          <c:yVal>
            <c:numRef>
              <c:f>'Seg600 C-H-P'!$AF$19:$AF$26</c:f>
              <c:numCache>
                <c:formatCode>General</c:formatCode>
                <c:ptCount val="8"/>
                <c:pt idx="0">
                  <c:v>6.63</c:v>
                </c:pt>
                <c:pt idx="1">
                  <c:v>6.33</c:v>
                </c:pt>
                <c:pt idx="2">
                  <c:v>#N/A</c:v>
                </c:pt>
                <c:pt idx="3">
                  <c:v>5.85</c:v>
                </c:pt>
                <c:pt idx="4">
                  <c:v>5.62</c:v>
                </c:pt>
                <c:pt idx="5">
                  <c:v>5.27</c:v>
                </c:pt>
                <c:pt idx="6">
                  <c:v>4.9000000000000004</c:v>
                </c:pt>
                <c:pt idx="7">
                  <c:v>#N/A</c:v>
                </c:pt>
              </c:numCache>
            </c:numRef>
          </c:yVal>
          <c:smooth val="1"/>
          <c:extLst>
            <c:ext xmlns:c16="http://schemas.microsoft.com/office/drawing/2014/chart" uri="{C3380CC4-5D6E-409C-BE32-E72D297353CC}">
              <c16:uniqueId val="{00000002-867F-4CE1-ABF3-18A27C45EBD1}"/>
            </c:ext>
          </c:extLst>
        </c:ser>
        <c:ser>
          <c:idx val="3"/>
          <c:order val="3"/>
          <c:tx>
            <c:strRef>
              <c:f>'Seg600 C-H-P'!$AG$6</c:f>
              <c:strCache>
                <c:ptCount val="1"/>
                <c:pt idx="0">
                  <c:v>EN20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'Seg600 C-H-P'!$AC$19:$AC$26</c:f>
              <c:numCache>
                <c:formatCode>General</c:formatCode>
                <c:ptCount val="8"/>
                <c:pt idx="0">
                  <c:v>0</c:v>
                </c:pt>
                <c:pt idx="1">
                  <c:v>10</c:v>
                </c:pt>
                <c:pt idx="2">
                  <c:v>20</c:v>
                </c:pt>
                <c:pt idx="3">
                  <c:v>23</c:v>
                </c:pt>
                <c:pt idx="4">
                  <c:v>30</c:v>
                </c:pt>
                <c:pt idx="5">
                  <c:v>40</c:v>
                </c:pt>
                <c:pt idx="6">
                  <c:v>50</c:v>
                </c:pt>
                <c:pt idx="7">
                  <c:v>60</c:v>
                </c:pt>
              </c:numCache>
            </c:numRef>
          </c:xVal>
          <c:yVal>
            <c:numRef>
              <c:f>'Seg600 C-H-P'!$AG$19:$AG$26</c:f>
              <c:numCache>
                <c:formatCode>General</c:formatCode>
                <c:ptCount val="8"/>
                <c:pt idx="0">
                  <c:v>0.75</c:v>
                </c:pt>
                <c:pt idx="1">
                  <c:v>0.78</c:v>
                </c:pt>
                <c:pt idx="2">
                  <c:v>0.7</c:v>
                </c:pt>
                <c:pt idx="3">
                  <c:v>#N/A</c:v>
                </c:pt>
                <c:pt idx="4">
                  <c:v>#N/A</c:v>
                </c:pt>
                <c:pt idx="5">
                  <c:v>#N/A</c:v>
                </c:pt>
                <c:pt idx="6">
                  <c:v>#N/A</c:v>
                </c:pt>
                <c:pt idx="7">
                  <c:v>#N/A</c:v>
                </c:pt>
              </c:numCache>
            </c:numRef>
          </c:yVal>
          <c:smooth val="1"/>
          <c:extLst>
            <c:ext xmlns:c16="http://schemas.microsoft.com/office/drawing/2014/chart" uri="{C3380CC4-5D6E-409C-BE32-E72D297353CC}">
              <c16:uniqueId val="{00000003-867F-4CE1-ABF3-18A27C45EBD1}"/>
            </c:ext>
          </c:extLst>
        </c:ser>
        <c:ser>
          <c:idx val="4"/>
          <c:order val="4"/>
          <c:tx>
            <c:strRef>
              <c:f>'Seg600 C-H-P'!$AH$6</c:f>
              <c:strCache>
                <c:ptCount val="1"/>
                <c:pt idx="0">
                  <c:v>D11</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'Seg600 C-H-P'!$AC$19:$AC$26</c:f>
              <c:numCache>
                <c:formatCode>General</c:formatCode>
                <c:ptCount val="8"/>
                <c:pt idx="0">
                  <c:v>0</c:v>
                </c:pt>
                <c:pt idx="1">
                  <c:v>10</c:v>
                </c:pt>
                <c:pt idx="2">
                  <c:v>20</c:v>
                </c:pt>
                <c:pt idx="3">
                  <c:v>23</c:v>
                </c:pt>
                <c:pt idx="4">
                  <c:v>30</c:v>
                </c:pt>
                <c:pt idx="5">
                  <c:v>40</c:v>
                </c:pt>
                <c:pt idx="6">
                  <c:v>50</c:v>
                </c:pt>
                <c:pt idx="7">
                  <c:v>60</c:v>
                </c:pt>
              </c:numCache>
            </c:numRef>
          </c:xVal>
          <c:yVal>
            <c:numRef>
              <c:f>'Seg600 C-H-P'!$AH$19:$AH$26</c:f>
              <c:numCache>
                <c:formatCode>General</c:formatCode>
                <c:ptCount val="8"/>
                <c:pt idx="0">
                  <c:v>7.9439475437135645</c:v>
                </c:pt>
                <c:pt idx="1">
                  <c:v>#N/A</c:v>
                </c:pt>
                <c:pt idx="2">
                  <c:v>#N/A</c:v>
                </c:pt>
                <c:pt idx="3">
                  <c:v>6.7761007493756082</c:v>
                </c:pt>
                <c:pt idx="4">
                  <c:v>#N/A</c:v>
                </c:pt>
                <c:pt idx="5">
                  <c:v>5.8472797668609697</c:v>
                </c:pt>
                <c:pt idx="6">
                  <c:v>#N/A</c:v>
                </c:pt>
                <c:pt idx="7">
                  <c:v>#N/A</c:v>
                </c:pt>
              </c:numCache>
            </c:numRef>
          </c:yVal>
          <c:smooth val="1"/>
          <c:extLst>
            <c:ext xmlns:c16="http://schemas.microsoft.com/office/drawing/2014/chart" uri="{C3380CC4-5D6E-409C-BE32-E72D297353CC}">
              <c16:uniqueId val="{00000005-867F-4CE1-ABF3-18A27C45EBD1}"/>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'Seg600 C-H-P'!$AL$17</c:f>
              <c:strCache>
                <c:ptCount val="1"/>
                <c:pt idx="0">
                  <c:v>CO2 emissions (%)</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1477813216671718E-2"/>
          <c:h val="0.202830469033037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'Seg700 Heat Pumps'!$AE$5</c:f>
          <c:strCache>
            <c:ptCount val="1"/>
            <c:pt idx="0">
              <c:v>THyGA Segment 700 - Heat Pumps - Unburnt H2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'Seg700 Heat Pumps'!$AD$6</c:f>
              <c:strCache>
                <c:ptCount val="1"/>
                <c:pt idx="0">
                  <c:v>GA14</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'Seg700 Heat Pumps'!$AC$7:$AC$14</c:f>
              <c:numCache>
                <c:formatCode>General</c:formatCode>
                <c:ptCount val="8"/>
                <c:pt idx="0">
                  <c:v>0</c:v>
                </c:pt>
                <c:pt idx="1">
                  <c:v>10</c:v>
                </c:pt>
                <c:pt idx="2">
                  <c:v>20</c:v>
                </c:pt>
                <c:pt idx="3">
                  <c:v>23</c:v>
                </c:pt>
                <c:pt idx="4">
                  <c:v>30</c:v>
                </c:pt>
                <c:pt idx="5">
                  <c:v>40</c:v>
                </c:pt>
                <c:pt idx="6">
                  <c:v>50</c:v>
                </c:pt>
                <c:pt idx="7">
                  <c:v>60</c:v>
                </c:pt>
              </c:numCache>
            </c:numRef>
          </c:xVal>
          <c:yVal>
            <c:numRef>
              <c:f>'Seg700 Heat Pumps'!$AD$7:$AD$14</c:f>
              <c:numCache>
                <c:formatCode>General</c:formatCode>
                <c:ptCount val="8"/>
                <c:pt idx="0">
                  <c:v>5.2623406376106168</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A519-4765-AB96-730EC9625754}"/>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'Seg700 Heat Pumps'!$AL$5</c:f>
              <c:strCache>
                <c:ptCount val="1"/>
                <c:pt idx="0">
                  <c:v>Unburnt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1477813216671718E-2"/>
          <c:h val="0.21398860892127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'Seg700 Heat Pumps'!$AE$17</c:f>
          <c:strCache>
            <c:ptCount val="1"/>
            <c:pt idx="0">
              <c:v>THyGA Segment 700 - Heat Pumps - Unburnt H2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'Seg700 Heat Pumps'!$AD$6</c:f>
              <c:strCache>
                <c:ptCount val="1"/>
                <c:pt idx="0">
                  <c:v>GA14</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'Seg700 Heat Pumps'!$AC$19:$AC$26</c:f>
              <c:numCache>
                <c:formatCode>General</c:formatCode>
                <c:ptCount val="8"/>
                <c:pt idx="0">
                  <c:v>0</c:v>
                </c:pt>
                <c:pt idx="1">
                  <c:v>10</c:v>
                </c:pt>
                <c:pt idx="2">
                  <c:v>20</c:v>
                </c:pt>
                <c:pt idx="3">
                  <c:v>23</c:v>
                </c:pt>
                <c:pt idx="4">
                  <c:v>30</c:v>
                </c:pt>
                <c:pt idx="5">
                  <c:v>40</c:v>
                </c:pt>
                <c:pt idx="6">
                  <c:v>50</c:v>
                </c:pt>
                <c:pt idx="7">
                  <c:v>60</c:v>
                </c:pt>
              </c:numCache>
            </c:numRef>
          </c:xVal>
          <c:yVal>
            <c:numRef>
              <c:f>'Seg700 Heat Pumps'!$AD$19:$AD$26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FF10-424D-9426-953496910551}"/>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'Seg700 Heat Pumps'!$AL$17</c:f>
              <c:strCache>
                <c:ptCount val="1"/>
                <c:pt idx="0">
                  <c:v>Unburnt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1477813216671718E-2"/>
          <c:h val="0.202830469033037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'Seg800 Other'!$AE$5</c:f>
          <c:strCache>
            <c:ptCount val="1"/>
            <c:pt idx="0">
              <c:v>THyGA Segment 800 - Other - CO emissions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'Seg800 Other'!$AD$6</c:f>
              <c:strCache>
                <c:ptCount val="1"/>
                <c:pt idx="0">
                  <c:v>GA15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Other'!$AD$7:$AD$14</c:f>
              <c:numCache>
                <c:formatCode>General</c:formatCode>
                <c:ptCount val="8"/>
                <c:pt idx="0">
                  <c:v>268.56127524035088</c:v>
                </c:pt>
                <c:pt idx="1">
                  <c:v>#N/A</c:v>
                </c:pt>
                <c:pt idx="2">
                  <c:v>#N/A</c:v>
                </c:pt>
                <c:pt idx="3">
                  <c:v>167.99449531307832</c:v>
                </c:pt>
                <c:pt idx="4">
                  <c:v>#N/A</c:v>
                </c:pt>
                <c:pt idx="5">
                  <c:v>138.3862939493184</c:v>
                </c:pt>
                <c:pt idx="6">
                  <c:v>#N/A</c:v>
                </c:pt>
                <c:pt idx="7">
                  <c:v>#N/A</c:v>
                </c:pt>
              </c:numCache>
            </c:numRef>
          </c:yVal>
          <c:smooth val="1"/>
          <c:extLst>
            <c:ext xmlns:c16="http://schemas.microsoft.com/office/drawing/2014/chart" uri="{C3380CC4-5D6E-409C-BE32-E72D297353CC}">
              <c16:uniqueId val="{00000000-38A0-46A3-A5A9-3B2A9CABB27C}"/>
            </c:ext>
          </c:extLst>
        </c:ser>
        <c:ser>
          <c:idx val="1"/>
          <c:order val="1"/>
          <c:tx>
            <c:strRef>
              <c:f>'Seg800 Other'!$AE$6</c:f>
              <c:strCache>
                <c:ptCount val="1"/>
                <c:pt idx="0">
                  <c:v>EB12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Other'!$AE$7:$AE$14</c:f>
              <c:numCache>
                <c:formatCode>General</c:formatCode>
                <c:ptCount val="8"/>
                <c:pt idx="0">
                  <c:v>#N/A</c:v>
                </c:pt>
                <c:pt idx="1">
                  <c:v>#N/A</c:v>
                </c:pt>
                <c:pt idx="2">
                  <c:v>#N/A</c:v>
                </c:pt>
                <c:pt idx="3">
                  <c:v>7</c:v>
                </c:pt>
                <c:pt idx="4">
                  <c:v>#N/A</c:v>
                </c:pt>
                <c:pt idx="5">
                  <c:v>#N/A</c:v>
                </c:pt>
                <c:pt idx="6">
                  <c:v>#N/A</c:v>
                </c:pt>
                <c:pt idx="7">
                  <c:v>#N/A</c:v>
                </c:pt>
              </c:numCache>
            </c:numRef>
          </c:yVal>
          <c:smooth val="1"/>
          <c:extLst>
            <c:ext xmlns:c16="http://schemas.microsoft.com/office/drawing/2014/chart" uri="{C3380CC4-5D6E-409C-BE32-E72D297353CC}">
              <c16:uniqueId val="{00000001-38A0-46A3-A5A9-3B2A9CABB27C}"/>
            </c:ext>
          </c:extLst>
        </c:ser>
        <c:ser>
          <c:idx val="2"/>
          <c:order val="2"/>
          <c:tx>
            <c:strRef>
              <c:f>'Seg800 Other'!$AF$6</c:f>
              <c:strCache>
                <c:ptCount val="1"/>
                <c:pt idx="0">
                  <c:v>EB13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Other'!$AF$7:$AF$14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2-38A0-46A3-A5A9-3B2A9CABB27C}"/>
            </c:ext>
          </c:extLst>
        </c:ser>
        <c:ser>
          <c:idx val="3"/>
          <c:order val="3"/>
          <c:tx>
            <c:strRef>
              <c:f>'Seg800 Other'!$AG$6</c:f>
              <c:strCache>
                <c:ptCount val="1"/>
                <c:pt idx="0">
                  <c:v>EB25</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Other'!$AG$7:$AG$14</c:f>
              <c:numCache>
                <c:formatCode>General</c:formatCode>
                <c:ptCount val="8"/>
                <c:pt idx="0">
                  <c:v>5</c:v>
                </c:pt>
                <c:pt idx="1">
                  <c:v>#N/A</c:v>
                </c:pt>
                <c:pt idx="2">
                  <c:v>#N/A</c:v>
                </c:pt>
                <c:pt idx="3">
                  <c:v>2</c:v>
                </c:pt>
                <c:pt idx="4">
                  <c:v>#N/A</c:v>
                </c:pt>
                <c:pt idx="5">
                  <c:v>1</c:v>
                </c:pt>
                <c:pt idx="6">
                  <c:v>#N/A</c:v>
                </c:pt>
                <c:pt idx="7">
                  <c:v>#N/A</c:v>
                </c:pt>
              </c:numCache>
            </c:numRef>
          </c:yVal>
          <c:smooth val="1"/>
          <c:extLst>
            <c:ext xmlns:c16="http://schemas.microsoft.com/office/drawing/2014/chart" uri="{C3380CC4-5D6E-409C-BE32-E72D297353CC}">
              <c16:uniqueId val="{00000003-38A0-46A3-A5A9-3B2A9CABB27C}"/>
            </c:ext>
          </c:extLst>
        </c:ser>
        <c:ser>
          <c:idx val="4"/>
          <c:order val="4"/>
          <c:tx>
            <c:strRef>
              <c:f>'Seg800 Other'!$AH$6</c:f>
              <c:strCache>
                <c:ptCount val="1"/>
                <c:pt idx="0">
                  <c:v>EB26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Other'!$AH$7:$AH$14</c:f>
              <c:numCache>
                <c:formatCode>General</c:formatCode>
                <c:ptCount val="8"/>
                <c:pt idx="0">
                  <c:v>43</c:v>
                </c:pt>
                <c:pt idx="1">
                  <c:v>#N/A</c:v>
                </c:pt>
                <c:pt idx="2">
                  <c:v>#N/A</c:v>
                </c:pt>
                <c:pt idx="3">
                  <c:v>34</c:v>
                </c:pt>
                <c:pt idx="4">
                  <c:v>#N/A</c:v>
                </c:pt>
                <c:pt idx="5">
                  <c:v>28</c:v>
                </c:pt>
                <c:pt idx="6">
                  <c:v>#N/A</c:v>
                </c:pt>
                <c:pt idx="7">
                  <c:v>#N/A</c:v>
                </c:pt>
              </c:numCache>
            </c:numRef>
          </c:yVal>
          <c:smooth val="1"/>
          <c:extLst>
            <c:ext xmlns:c16="http://schemas.microsoft.com/office/drawing/2014/chart" uri="{C3380CC4-5D6E-409C-BE32-E72D297353CC}">
              <c16:uniqueId val="{00000004-38A0-46A3-A5A9-3B2A9CABB27C}"/>
            </c:ext>
          </c:extLst>
        </c:ser>
        <c:ser>
          <c:idx val="5"/>
          <c:order val="5"/>
          <c:tx>
            <c:strRef>
              <c:f>'Seg800 Other'!$AI$6</c:f>
              <c:strCache>
                <c:ptCount val="1"/>
                <c:pt idx="0">
                  <c:v>GW24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Other'!$AI$7:$AI$14</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6-38A0-46A3-A5A9-3B2A9CABB27C}"/>
            </c:ext>
          </c:extLst>
        </c:ser>
        <c:ser>
          <c:idx val="6"/>
          <c:order val="6"/>
          <c:tx>
            <c:strRef>
              <c:f>'Seg800 Other'!$AJ$6</c:f>
              <c:strCache>
                <c:ptCount val="1"/>
                <c:pt idx="0">
                  <c:v>GW25</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Other'!$AJ$7:$AJ$14</c:f>
              <c:numCache>
                <c:formatCode>General</c:formatCode>
                <c:ptCount val="8"/>
                <c:pt idx="0">
                  <c:v>1.54</c:v>
                </c:pt>
                <c:pt idx="1">
                  <c:v>1.19</c:v>
                </c:pt>
                <c:pt idx="2">
                  <c:v>#N/A</c:v>
                </c:pt>
                <c:pt idx="3">
                  <c:v>0.94</c:v>
                </c:pt>
                <c:pt idx="4">
                  <c:v>1.1299999999999999</c:v>
                </c:pt>
                <c:pt idx="5">
                  <c:v>1.77</c:v>
                </c:pt>
                <c:pt idx="6">
                  <c:v>3.23</c:v>
                </c:pt>
                <c:pt idx="7">
                  <c:v>3.46</c:v>
                </c:pt>
              </c:numCache>
            </c:numRef>
          </c:yVal>
          <c:smooth val="1"/>
          <c:extLst>
            <c:ext xmlns:c16="http://schemas.microsoft.com/office/drawing/2014/chart" uri="{C3380CC4-5D6E-409C-BE32-E72D297353CC}">
              <c16:uniqueId val="{00000007-38A0-46A3-A5A9-3B2A9CABB27C}"/>
            </c:ext>
          </c:extLst>
        </c:ser>
        <c:ser>
          <c:idx val="7"/>
          <c:order val="7"/>
          <c:tx>
            <c:strRef>
              <c:f>'Seg800 Other'!$AK$6</c:f>
              <c:strCache>
                <c:ptCount val="1"/>
                <c:pt idx="0">
                  <c:v>GW26</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'Seg800 Other'!$AC$7:$AC$14</c:f>
              <c:numCache>
                <c:formatCode>General</c:formatCode>
                <c:ptCount val="8"/>
                <c:pt idx="0">
                  <c:v>0</c:v>
                </c:pt>
                <c:pt idx="1">
                  <c:v>10</c:v>
                </c:pt>
                <c:pt idx="2">
                  <c:v>20</c:v>
                </c:pt>
                <c:pt idx="3">
                  <c:v>23</c:v>
                </c:pt>
                <c:pt idx="4">
                  <c:v>30</c:v>
                </c:pt>
                <c:pt idx="5">
                  <c:v>40</c:v>
                </c:pt>
                <c:pt idx="6">
                  <c:v>50</c:v>
                </c:pt>
                <c:pt idx="7">
                  <c:v>60</c:v>
                </c:pt>
              </c:numCache>
            </c:numRef>
          </c:xVal>
          <c:yVal>
            <c:numRef>
              <c:f>'Seg800 Other'!$AK$7:$AK$14</c:f>
              <c:numCache>
                <c:formatCode>General</c:formatCode>
                <c:ptCount val="8"/>
                <c:pt idx="0">
                  <c:v>4.82</c:v>
                </c:pt>
                <c:pt idx="1">
                  <c:v>4.25</c:v>
                </c:pt>
                <c:pt idx="2">
                  <c:v>#N/A</c:v>
                </c:pt>
                <c:pt idx="3">
                  <c:v>3.74</c:v>
                </c:pt>
                <c:pt idx="4">
                  <c:v>3.19</c:v>
                </c:pt>
                <c:pt idx="5">
                  <c:v>2.83</c:v>
                </c:pt>
                <c:pt idx="6">
                  <c:v>2.4900000000000002</c:v>
                </c:pt>
                <c:pt idx="7">
                  <c:v>2.0499999999999998</c:v>
                </c:pt>
              </c:numCache>
            </c:numRef>
          </c:yVal>
          <c:smooth val="1"/>
          <c:extLst>
            <c:ext xmlns:c16="http://schemas.microsoft.com/office/drawing/2014/chart" uri="{C3380CC4-5D6E-409C-BE32-E72D297353CC}">
              <c16:uniqueId val="{00000008-38A0-46A3-A5A9-3B2A9CABB27C}"/>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'Seg800 Other'!$AL$5</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3606380387188664E-2"/>
          <c:h val="0.341948159466193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'Seg800 Other'!$AE$17</c:f>
          <c:strCache>
            <c:ptCount val="1"/>
            <c:pt idx="0">
              <c:v>THyGA Segment 800 - Other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'Seg800 Other'!$AD$6</c:f>
              <c:strCache>
                <c:ptCount val="1"/>
                <c:pt idx="0">
                  <c:v>GA15</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Other'!$AD$19:$AD$26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0-05AB-42EF-B0AC-D383D5F27C9F}"/>
            </c:ext>
          </c:extLst>
        </c:ser>
        <c:ser>
          <c:idx val="1"/>
          <c:order val="1"/>
          <c:tx>
            <c:strRef>
              <c:f>'Seg800 Other'!$AE$6</c:f>
              <c:strCache>
                <c:ptCount val="1"/>
                <c:pt idx="0">
                  <c:v>EB12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Other'!$AE$19:$AE$26</c:f>
              <c:numCache>
                <c:formatCode>General</c:formatCode>
                <c:ptCount val="8"/>
                <c:pt idx="0">
                  <c:v>361.04931278594267</c:v>
                </c:pt>
                <c:pt idx="1">
                  <c:v>#N/A</c:v>
                </c:pt>
                <c:pt idx="2">
                  <c:v>#N/A</c:v>
                </c:pt>
                <c:pt idx="3">
                  <c:v>110.98892313576691</c:v>
                </c:pt>
                <c:pt idx="4">
                  <c:v>#N/A</c:v>
                </c:pt>
                <c:pt idx="5">
                  <c:v>129.93875301770871</c:v>
                </c:pt>
                <c:pt idx="6">
                  <c:v>#N/A</c:v>
                </c:pt>
                <c:pt idx="7">
                  <c:v>#N/A</c:v>
                </c:pt>
              </c:numCache>
            </c:numRef>
          </c:yVal>
          <c:smooth val="1"/>
          <c:extLst>
            <c:ext xmlns:c16="http://schemas.microsoft.com/office/drawing/2014/chart" uri="{C3380CC4-5D6E-409C-BE32-E72D297353CC}">
              <c16:uniqueId val="{00000001-05AB-42EF-B0AC-D383D5F27C9F}"/>
            </c:ext>
          </c:extLst>
        </c:ser>
        <c:ser>
          <c:idx val="2"/>
          <c:order val="2"/>
          <c:tx>
            <c:strRef>
              <c:f>'Seg800 Other'!$AF$6</c:f>
              <c:strCache>
                <c:ptCount val="1"/>
                <c:pt idx="0">
                  <c:v>EB13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Other'!$AF$19:$AF$26</c:f>
              <c:numCache>
                <c:formatCode>General</c:formatCode>
                <c:ptCount val="8"/>
                <c:pt idx="0">
                  <c:v>27.696062391300732</c:v>
                </c:pt>
                <c:pt idx="1">
                  <c:v>#N/A</c:v>
                </c:pt>
                <c:pt idx="2">
                  <c:v>#N/A</c:v>
                </c:pt>
                <c:pt idx="3">
                  <c:v>4.0186761603729124</c:v>
                </c:pt>
                <c:pt idx="4">
                  <c:v>#N/A</c:v>
                </c:pt>
                <c:pt idx="5">
                  <c:v>1.8692077007902959</c:v>
                </c:pt>
                <c:pt idx="6">
                  <c:v>#N/A</c:v>
                </c:pt>
                <c:pt idx="7">
                  <c:v>#N/A</c:v>
                </c:pt>
              </c:numCache>
            </c:numRef>
          </c:yVal>
          <c:smooth val="1"/>
          <c:extLst>
            <c:ext xmlns:c16="http://schemas.microsoft.com/office/drawing/2014/chart" uri="{C3380CC4-5D6E-409C-BE32-E72D297353CC}">
              <c16:uniqueId val="{00000002-05AB-42EF-B0AC-D383D5F27C9F}"/>
            </c:ext>
          </c:extLst>
        </c:ser>
        <c:ser>
          <c:idx val="3"/>
          <c:order val="3"/>
          <c:tx>
            <c:strRef>
              <c:f>'Seg800 Other'!$AG$6</c:f>
              <c:strCache>
                <c:ptCount val="1"/>
                <c:pt idx="0">
                  <c:v>EB25</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Other'!$AG$19:$AG$26</c:f>
              <c:numCache>
                <c:formatCode>General</c:formatCode>
                <c:ptCount val="8"/>
                <c:pt idx="0">
                  <c:v>1</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3-05AB-42EF-B0AC-D383D5F27C9F}"/>
            </c:ext>
          </c:extLst>
        </c:ser>
        <c:ser>
          <c:idx val="4"/>
          <c:order val="4"/>
          <c:tx>
            <c:strRef>
              <c:f>'Seg800 Other'!$AH$6</c:f>
              <c:strCache>
                <c:ptCount val="1"/>
                <c:pt idx="0">
                  <c:v>EB26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Other'!$AH$19:$AH$26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4-05AB-42EF-B0AC-D383D5F27C9F}"/>
            </c:ext>
          </c:extLst>
        </c:ser>
        <c:ser>
          <c:idx val="5"/>
          <c:order val="5"/>
          <c:tx>
            <c:strRef>
              <c:f>'Seg800 Other'!$AI$6</c:f>
              <c:strCache>
                <c:ptCount val="1"/>
                <c:pt idx="0">
                  <c:v>GW24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Other'!$AI$19:$AI$26</c:f>
              <c:numCache>
                <c:formatCode>General</c:formatCode>
                <c:ptCount val="8"/>
                <c:pt idx="0">
                  <c:v>17.2</c:v>
                </c:pt>
                <c:pt idx="1">
                  <c:v>14.8</c:v>
                </c:pt>
                <c:pt idx="2">
                  <c:v>#N/A</c:v>
                </c:pt>
                <c:pt idx="3">
                  <c:v>12.9</c:v>
                </c:pt>
                <c:pt idx="4">
                  <c:v>12.3</c:v>
                </c:pt>
                <c:pt idx="5">
                  <c:v>12.4</c:v>
                </c:pt>
                <c:pt idx="6">
                  <c:v>13.1</c:v>
                </c:pt>
                <c:pt idx="7">
                  <c:v>11.1</c:v>
                </c:pt>
              </c:numCache>
            </c:numRef>
          </c:yVal>
          <c:smooth val="1"/>
          <c:extLst>
            <c:ext xmlns:c16="http://schemas.microsoft.com/office/drawing/2014/chart" uri="{C3380CC4-5D6E-409C-BE32-E72D297353CC}">
              <c16:uniqueId val="{00000006-05AB-42EF-B0AC-D383D5F27C9F}"/>
            </c:ext>
          </c:extLst>
        </c:ser>
        <c:ser>
          <c:idx val="6"/>
          <c:order val="6"/>
          <c:tx>
            <c:strRef>
              <c:f>'Seg800 Other'!$AJ$6</c:f>
              <c:strCache>
                <c:ptCount val="1"/>
                <c:pt idx="0">
                  <c:v>GW25</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Other'!$AJ$19:$AJ$26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7-05AB-42EF-B0AC-D383D5F27C9F}"/>
            </c:ext>
          </c:extLst>
        </c:ser>
        <c:ser>
          <c:idx val="7"/>
          <c:order val="7"/>
          <c:tx>
            <c:strRef>
              <c:f>'Seg800 Other'!$AK$6</c:f>
              <c:strCache>
                <c:ptCount val="1"/>
                <c:pt idx="0">
                  <c:v>GW26</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'Seg800 Other'!$AC$19:$AC$26</c:f>
              <c:numCache>
                <c:formatCode>General</c:formatCode>
                <c:ptCount val="8"/>
                <c:pt idx="0">
                  <c:v>0</c:v>
                </c:pt>
                <c:pt idx="1">
                  <c:v>10</c:v>
                </c:pt>
                <c:pt idx="2">
                  <c:v>20</c:v>
                </c:pt>
                <c:pt idx="3">
                  <c:v>23</c:v>
                </c:pt>
                <c:pt idx="4">
                  <c:v>30</c:v>
                </c:pt>
                <c:pt idx="5">
                  <c:v>40</c:v>
                </c:pt>
                <c:pt idx="6">
                  <c:v>50</c:v>
                </c:pt>
                <c:pt idx="7">
                  <c:v>60</c:v>
                </c:pt>
              </c:numCache>
            </c:numRef>
          </c:xVal>
          <c:yVal>
            <c:numRef>
              <c:f>'Seg800 Other'!$AK$19:$AK$26</c:f>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08-05AB-42EF-B0AC-D383D5F27C9F}"/>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'Seg800 Other'!$AL$17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8.2917144799731848E-2"/>
          <c:h val="0.327282389753660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'Seg100a Boiler Premix'!$AE$17</c:f>
          <c:strCache>
            <c:ptCount val="1"/>
            <c:pt idx="0">
              <c:v>THyGA Segment 100a - Boiler Premix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'Seg100a Boiler Premix'!$AD$6</c:f>
              <c:strCache>
                <c:ptCount val="1"/>
                <c:pt idx="0">
                  <c:v>GW01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Premix'!$AD$19:$AD$26</c:f>
              <c:numCache>
                <c:formatCode>General</c:formatCode>
                <c:ptCount val="8"/>
                <c:pt idx="0">
                  <c:v>20.323787395936588</c:v>
                </c:pt>
                <c:pt idx="1">
                  <c:v>19.035380278636257</c:v>
                </c:pt>
                <c:pt idx="2">
                  <c:v>#N/A</c:v>
                </c:pt>
                <c:pt idx="3">
                  <c:v>18.009367425348731</c:v>
                </c:pt>
                <c:pt idx="4">
                  <c:v>17.448556156561729</c:v>
                </c:pt>
                <c:pt idx="5">
                  <c:v>15.860849899402588</c:v>
                </c:pt>
                <c:pt idx="6">
                  <c:v>#N/A</c:v>
                </c:pt>
                <c:pt idx="7">
                  <c:v>#N/A</c:v>
                </c:pt>
              </c:numCache>
            </c:numRef>
          </c:yVal>
          <c:smooth val="1"/>
          <c:extLst>
            <c:ext xmlns:c16="http://schemas.microsoft.com/office/drawing/2014/chart" uri="{C3380CC4-5D6E-409C-BE32-E72D297353CC}">
              <c16:uniqueId val="{00000000-46EE-40BB-90B7-9C94B097FFDB}"/>
            </c:ext>
          </c:extLst>
        </c:ser>
        <c:ser>
          <c:idx val="1"/>
          <c:order val="1"/>
          <c:tx>
            <c:strRef>
              <c:f>'Seg100a Boiler Premix'!$AE$6</c:f>
              <c:strCache>
                <c:ptCount val="1"/>
                <c:pt idx="0">
                  <c:v>AP02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Premix'!$AE$19:$AE$26</c:f>
              <c:numCache>
                <c:formatCode>General</c:formatCode>
                <c:ptCount val="8"/>
                <c:pt idx="0">
                  <c:v>14.10624880050328</c:v>
                </c:pt>
                <c:pt idx="1">
                  <c:v>#N/A</c:v>
                </c:pt>
                <c:pt idx="2">
                  <c:v>#N/A</c:v>
                </c:pt>
                <c:pt idx="3">
                  <c:v>2.9341939906248009</c:v>
                </c:pt>
                <c:pt idx="4">
                  <c:v>#N/A</c:v>
                </c:pt>
                <c:pt idx="5">
                  <c:v>3.3825315614009877</c:v>
                </c:pt>
                <c:pt idx="6">
                  <c:v>2.9756220444386074</c:v>
                </c:pt>
                <c:pt idx="7">
                  <c:v>1.5807076350099132</c:v>
                </c:pt>
              </c:numCache>
            </c:numRef>
          </c:yVal>
          <c:smooth val="1"/>
          <c:extLst>
            <c:ext xmlns:c16="http://schemas.microsoft.com/office/drawing/2014/chart" uri="{C3380CC4-5D6E-409C-BE32-E72D297353CC}">
              <c16:uniqueId val="{00000001-46EE-40BB-90B7-9C94B097FFDB}"/>
            </c:ext>
          </c:extLst>
        </c:ser>
        <c:ser>
          <c:idx val="2"/>
          <c:order val="2"/>
          <c:tx>
            <c:strRef>
              <c:f>'Seg100a Boiler Premix'!$AF$6</c:f>
              <c:strCache>
                <c:ptCount val="1"/>
                <c:pt idx="0">
                  <c:v>D5v0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Premix'!$AF$19:$AF$26</c:f>
              <c:numCache>
                <c:formatCode>General</c:formatCode>
                <c:ptCount val="8"/>
                <c:pt idx="0">
                  <c:v>18.164737410109236</c:v>
                </c:pt>
                <c:pt idx="1">
                  <c:v>#N/A</c:v>
                </c:pt>
                <c:pt idx="2">
                  <c:v>#N/A</c:v>
                </c:pt>
                <c:pt idx="3">
                  <c:v>14.456141073641112</c:v>
                </c:pt>
                <c:pt idx="4">
                  <c:v>#N/A</c:v>
                </c:pt>
                <c:pt idx="5">
                  <c:v>12.843544639420262</c:v>
                </c:pt>
                <c:pt idx="6">
                  <c:v>#N/A</c:v>
                </c:pt>
                <c:pt idx="7">
                  <c:v>#N/A</c:v>
                </c:pt>
              </c:numCache>
            </c:numRef>
          </c:yVal>
          <c:smooth val="1"/>
          <c:extLst>
            <c:ext xmlns:c16="http://schemas.microsoft.com/office/drawing/2014/chart" uri="{C3380CC4-5D6E-409C-BE32-E72D297353CC}">
              <c16:uniqueId val="{00000002-46EE-40BB-90B7-9C94B097FFDB}"/>
            </c:ext>
          </c:extLst>
        </c:ser>
        <c:ser>
          <c:idx val="3"/>
          <c:order val="3"/>
          <c:tx>
            <c:strRef>
              <c:f>'Seg100a Boiler Premix'!$AG$6</c:f>
              <c:strCache>
                <c:ptCount val="1"/>
                <c:pt idx="0">
                  <c:v>D4v0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Premix'!$AG$19:$AG$26</c:f>
              <c:numCache>
                <c:formatCode>General</c:formatCode>
                <c:ptCount val="8"/>
                <c:pt idx="0">
                  <c:v>0.76675802809070748</c:v>
                </c:pt>
                <c:pt idx="1">
                  <c:v>0.78801656457846569</c:v>
                </c:pt>
                <c:pt idx="2">
                  <c:v>0.2091585648700138</c:v>
                </c:pt>
                <c:pt idx="3">
                  <c:v>1.2291374997402122</c:v>
                </c:pt>
                <c:pt idx="4">
                  <c:v>0.71716886278067871</c:v>
                </c:pt>
                <c:pt idx="5">
                  <c:v>0.34545397870182537</c:v>
                </c:pt>
                <c:pt idx="6">
                  <c:v>0.17826104314953142</c:v>
                </c:pt>
                <c:pt idx="7">
                  <c:v>1.2726819490782528</c:v>
                </c:pt>
              </c:numCache>
            </c:numRef>
          </c:yVal>
          <c:smooth val="1"/>
          <c:extLst>
            <c:ext xmlns:c16="http://schemas.microsoft.com/office/drawing/2014/chart" uri="{C3380CC4-5D6E-409C-BE32-E72D297353CC}">
              <c16:uniqueId val="{00000003-46EE-40BB-90B7-9C94B097FFDB}"/>
            </c:ext>
          </c:extLst>
        </c:ser>
        <c:ser>
          <c:idx val="4"/>
          <c:order val="4"/>
          <c:tx>
            <c:strRef>
              <c:f>'Seg100a Boiler Premix'!$AH$6</c:f>
              <c:strCache>
                <c:ptCount val="1"/>
                <c:pt idx="0">
                  <c:v>D6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Premix'!$AH$19:$AH$26</c:f>
              <c:numCache>
                <c:formatCode>General</c:formatCode>
                <c:ptCount val="8"/>
                <c:pt idx="0">
                  <c:v>1.2671596196013899</c:v>
                </c:pt>
                <c:pt idx="1">
                  <c:v>#N/A</c:v>
                </c:pt>
                <c:pt idx="2">
                  <c:v>#N/A</c:v>
                </c:pt>
                <c:pt idx="3">
                  <c:v>1.1754033774703057</c:v>
                </c:pt>
                <c:pt idx="4">
                  <c:v>#N/A</c:v>
                </c:pt>
                <c:pt idx="5">
                  <c:v>0.62694146279346075</c:v>
                </c:pt>
                <c:pt idx="6">
                  <c:v>#N/A</c:v>
                </c:pt>
                <c:pt idx="7">
                  <c:v>#N/A</c:v>
                </c:pt>
              </c:numCache>
            </c:numRef>
          </c:yVal>
          <c:smooth val="1"/>
          <c:extLst>
            <c:ext xmlns:c16="http://schemas.microsoft.com/office/drawing/2014/chart" uri="{C3380CC4-5D6E-409C-BE32-E72D297353CC}">
              <c16:uniqueId val="{00000004-46EE-40BB-90B7-9C94B097FFDB}"/>
            </c:ext>
          </c:extLst>
        </c:ser>
        <c:ser>
          <c:idx val="5"/>
          <c:order val="5"/>
          <c:tx>
            <c:strRef>
              <c:f>'Seg100a Boiler Premix'!$AI$6</c:f>
              <c:strCache>
                <c:ptCount val="1"/>
                <c:pt idx="0">
                  <c:v>GW05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Premix'!$AI$19:$AI$26</c:f>
              <c:numCache>
                <c:formatCode>General</c:formatCode>
                <c:ptCount val="8"/>
                <c:pt idx="0">
                  <c:v>9.9</c:v>
                </c:pt>
                <c:pt idx="1">
                  <c:v>8.6999999999999993</c:v>
                </c:pt>
                <c:pt idx="2">
                  <c:v>#N/A</c:v>
                </c:pt>
                <c:pt idx="3">
                  <c:v>7.8</c:v>
                </c:pt>
                <c:pt idx="4">
                  <c:v>7.4</c:v>
                </c:pt>
                <c:pt idx="5">
                  <c:v>7</c:v>
                </c:pt>
                <c:pt idx="6">
                  <c:v>6.3</c:v>
                </c:pt>
                <c:pt idx="7">
                  <c:v>#N/A</c:v>
                </c:pt>
              </c:numCache>
            </c:numRef>
          </c:yVal>
          <c:smooth val="1"/>
          <c:extLst>
            <c:ext xmlns:c16="http://schemas.microsoft.com/office/drawing/2014/chart" uri="{C3380CC4-5D6E-409C-BE32-E72D297353CC}">
              <c16:uniqueId val="{00000005-46EE-40BB-90B7-9C94B097FFDB}"/>
            </c:ext>
          </c:extLst>
        </c:ser>
        <c:ser>
          <c:idx val="6"/>
          <c:order val="6"/>
          <c:tx>
            <c:strRef>
              <c:f>'Seg100a Boiler Premix'!$AJ$6</c:f>
              <c:strCache>
                <c:ptCount val="1"/>
                <c:pt idx="0">
                  <c:v>GW06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Premix'!$AJ$19:$AJ$26</c:f>
              <c:numCache>
                <c:formatCode>General</c:formatCode>
                <c:ptCount val="8"/>
                <c:pt idx="0">
                  <c:v>19.3</c:v>
                </c:pt>
                <c:pt idx="1">
                  <c:v>17.3</c:v>
                </c:pt>
                <c:pt idx="2">
                  <c:v>#N/A</c:v>
                </c:pt>
                <c:pt idx="3">
                  <c:v>16.7</c:v>
                </c:pt>
                <c:pt idx="4">
                  <c:v>16.899999999999999</c:v>
                </c:pt>
                <c:pt idx="5">
                  <c:v>17.5</c:v>
                </c:pt>
                <c:pt idx="6">
                  <c:v>#N/A</c:v>
                </c:pt>
                <c:pt idx="7">
                  <c:v>#N/A</c:v>
                </c:pt>
              </c:numCache>
            </c:numRef>
          </c:yVal>
          <c:smooth val="1"/>
          <c:extLst>
            <c:ext xmlns:c16="http://schemas.microsoft.com/office/drawing/2014/chart" uri="{C3380CC4-5D6E-409C-BE32-E72D297353CC}">
              <c16:uniqueId val="{00000006-46EE-40BB-90B7-9C94B097FFDB}"/>
            </c:ext>
          </c:extLst>
        </c:ser>
        <c:ser>
          <c:idx val="7"/>
          <c:order val="7"/>
          <c:tx>
            <c:strRef>
              <c:f>'Seg100a Boiler Premix'!$AK$6</c:f>
              <c:strCache>
                <c:ptCount val="1"/>
                <c:pt idx="0">
                  <c:v>GW07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Premix'!$AK$19:$AK$26</c:f>
              <c:numCache>
                <c:formatCode>General</c:formatCode>
                <c:ptCount val="8"/>
                <c:pt idx="0">
                  <c:v>5.9</c:v>
                </c:pt>
                <c:pt idx="1">
                  <c:v>5.4</c:v>
                </c:pt>
                <c:pt idx="2">
                  <c:v>#N/A</c:v>
                </c:pt>
                <c:pt idx="3">
                  <c:v>4.7</c:v>
                </c:pt>
                <c:pt idx="4">
                  <c:v>4.2</c:v>
                </c:pt>
                <c:pt idx="5">
                  <c:v>3.6</c:v>
                </c:pt>
                <c:pt idx="6">
                  <c:v>3</c:v>
                </c:pt>
                <c:pt idx="7">
                  <c:v>2.4</c:v>
                </c:pt>
              </c:numCache>
            </c:numRef>
          </c:yVal>
          <c:smooth val="1"/>
          <c:extLst>
            <c:ext xmlns:c16="http://schemas.microsoft.com/office/drawing/2014/chart" uri="{C3380CC4-5D6E-409C-BE32-E72D297353CC}">
              <c16:uniqueId val="{00000007-46EE-40BB-90B7-9C94B097FFDB}"/>
            </c:ext>
          </c:extLst>
        </c:ser>
        <c:ser>
          <c:idx val="8"/>
          <c:order val="8"/>
          <c:tx>
            <c:strRef>
              <c:f>'Seg100a Boiler Premix'!$AL$6</c:f>
              <c:strCache>
                <c:ptCount val="1"/>
                <c:pt idx="0">
                  <c:v>GW08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Premix'!$AL$19:$AL$26</c:f>
              <c:numCache>
                <c:formatCode>General</c:formatCode>
                <c:ptCount val="8"/>
                <c:pt idx="0">
                  <c:v>52.7</c:v>
                </c:pt>
                <c:pt idx="1">
                  <c:v>53.5</c:v>
                </c:pt>
                <c:pt idx="2">
                  <c:v>#N/A</c:v>
                </c:pt>
                <c:pt idx="3">
                  <c:v>48.2</c:v>
                </c:pt>
                <c:pt idx="4">
                  <c:v>51.2</c:v>
                </c:pt>
                <c:pt idx="5">
                  <c:v>51.2</c:v>
                </c:pt>
                <c:pt idx="6">
                  <c:v>50.9</c:v>
                </c:pt>
                <c:pt idx="7">
                  <c:v>#N/A</c:v>
                </c:pt>
              </c:numCache>
            </c:numRef>
          </c:yVal>
          <c:smooth val="1"/>
          <c:extLst>
            <c:ext xmlns:c16="http://schemas.microsoft.com/office/drawing/2014/chart" uri="{C3380CC4-5D6E-409C-BE32-E72D297353CC}">
              <c16:uniqueId val="{00000008-46EE-40BB-90B7-9C94B097FFDB}"/>
            </c:ext>
          </c:extLst>
        </c:ser>
        <c:ser>
          <c:idx val="9"/>
          <c:order val="9"/>
          <c:tx>
            <c:strRef>
              <c:f>'Seg100a Boiler Premix'!$AM$6</c:f>
              <c:strCache>
                <c:ptCount val="1"/>
                <c:pt idx="0">
                  <c:v>GW10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Premix'!$AM$19:$AM$26</c:f>
              <c:numCache>
                <c:formatCode>General</c:formatCode>
                <c:ptCount val="8"/>
                <c:pt idx="0">
                  <c:v>7.4</c:v>
                </c:pt>
                <c:pt idx="1">
                  <c:v>6.7</c:v>
                </c:pt>
                <c:pt idx="2">
                  <c:v>#N/A</c:v>
                </c:pt>
                <c:pt idx="3">
                  <c:v>5.8</c:v>
                </c:pt>
                <c:pt idx="4">
                  <c:v>5.0999999999999996</c:v>
                </c:pt>
                <c:pt idx="5">
                  <c:v>4.8</c:v>
                </c:pt>
                <c:pt idx="6">
                  <c:v>4.4000000000000004</c:v>
                </c:pt>
                <c:pt idx="7">
                  <c:v>3.8</c:v>
                </c:pt>
              </c:numCache>
            </c:numRef>
          </c:yVal>
          <c:smooth val="1"/>
          <c:extLst>
            <c:ext xmlns:c16="http://schemas.microsoft.com/office/drawing/2014/chart" uri="{C3380CC4-5D6E-409C-BE32-E72D297353CC}">
              <c16:uniqueId val="{00000009-46EE-40BB-90B7-9C94B097FFDB}"/>
            </c:ext>
          </c:extLst>
        </c:ser>
        <c:ser>
          <c:idx val="10"/>
          <c:order val="10"/>
          <c:tx>
            <c:strRef>
              <c:f>'Seg100a Boiler Premix'!$AN$6</c:f>
              <c:strCache>
                <c:ptCount val="1"/>
                <c:pt idx="0">
                  <c:v>GW11</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Premix'!$AN$19:$AN$26</c:f>
              <c:numCache>
                <c:formatCode>General</c:formatCode>
                <c:ptCount val="8"/>
                <c:pt idx="0">
                  <c:v>5.3</c:v>
                </c:pt>
                <c:pt idx="1">
                  <c:v>5</c:v>
                </c:pt>
                <c:pt idx="2">
                  <c:v>#N/A</c:v>
                </c:pt>
                <c:pt idx="3">
                  <c:v>4.8</c:v>
                </c:pt>
                <c:pt idx="4">
                  <c:v>4.7</c:v>
                </c:pt>
                <c:pt idx="5">
                  <c:v>4.5999999999999996</c:v>
                </c:pt>
                <c:pt idx="6">
                  <c:v>#N/A</c:v>
                </c:pt>
                <c:pt idx="7">
                  <c:v>#N/A</c:v>
                </c:pt>
              </c:numCache>
            </c:numRef>
          </c:yVal>
          <c:smooth val="1"/>
          <c:extLst>
            <c:ext xmlns:c16="http://schemas.microsoft.com/office/drawing/2014/chart" uri="{C3380CC4-5D6E-409C-BE32-E72D297353CC}">
              <c16:uniqueId val="{0000000A-46EE-40BB-90B7-9C94B097FFDB}"/>
            </c:ext>
          </c:extLst>
        </c:ser>
        <c:ser>
          <c:idx val="11"/>
          <c:order val="11"/>
          <c:tx>
            <c:strRef>
              <c:f>'Seg100a Boiler Premix'!$AO$6</c:f>
              <c:strCache>
                <c:ptCount val="1"/>
                <c:pt idx="0">
                  <c:v>GW17</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Premix'!$AO$19:$AO$26</c:f>
              <c:numCache>
                <c:formatCode>General</c:formatCode>
                <c:ptCount val="8"/>
                <c:pt idx="0">
                  <c:v>7.3</c:v>
                </c:pt>
                <c:pt idx="1">
                  <c:v>6.9</c:v>
                </c:pt>
                <c:pt idx="2">
                  <c:v>#N/A</c:v>
                </c:pt>
                <c:pt idx="3">
                  <c:v>6.3</c:v>
                </c:pt>
                <c:pt idx="4">
                  <c:v>5.9</c:v>
                </c:pt>
                <c:pt idx="5">
                  <c:v>5.3</c:v>
                </c:pt>
                <c:pt idx="6">
                  <c:v>#N/A</c:v>
                </c:pt>
                <c:pt idx="7">
                  <c:v>#N/A</c:v>
                </c:pt>
              </c:numCache>
            </c:numRef>
          </c:yVal>
          <c:smooth val="1"/>
          <c:extLst>
            <c:ext xmlns:c16="http://schemas.microsoft.com/office/drawing/2014/chart" uri="{C3380CC4-5D6E-409C-BE32-E72D297353CC}">
              <c16:uniqueId val="{0000000B-46EE-40BB-90B7-9C94B097FFDB}"/>
            </c:ext>
          </c:extLst>
        </c:ser>
        <c:ser>
          <c:idx val="12"/>
          <c:order val="12"/>
          <c:tx>
            <c:strRef>
              <c:f>'Seg100a Boiler Premix'!$AP$6</c:f>
              <c:strCache>
                <c:ptCount val="1"/>
                <c:pt idx="0">
                  <c:v>EB01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Premix'!$AP$19:$AP$26</c:f>
              <c:numCache>
                <c:formatCode>General</c:formatCode>
                <c:ptCount val="8"/>
                <c:pt idx="0">
                  <c:v>15.038663143934185</c:v>
                </c:pt>
                <c:pt idx="1">
                  <c:v>14.823581773435031</c:v>
                </c:pt>
                <c:pt idx="2">
                  <c:v>13.993752134055905</c:v>
                </c:pt>
                <c:pt idx="3">
                  <c:v>14.262752649509569</c:v>
                </c:pt>
                <c:pt idx="4">
                  <c:v>14.55279945622514</c:v>
                </c:pt>
                <c:pt idx="5">
                  <c:v>15.323315359675012</c:v>
                </c:pt>
                <c:pt idx="6">
                  <c:v>#N/A</c:v>
                </c:pt>
                <c:pt idx="7">
                  <c:v>#N/A</c:v>
                </c:pt>
              </c:numCache>
            </c:numRef>
          </c:yVal>
          <c:smooth val="1"/>
          <c:extLst>
            <c:ext xmlns:c16="http://schemas.microsoft.com/office/drawing/2014/chart" uri="{C3380CC4-5D6E-409C-BE32-E72D297353CC}">
              <c16:uniqueId val="{0000000C-46EE-40BB-90B7-9C94B097FFDB}"/>
            </c:ext>
          </c:extLst>
        </c:ser>
        <c:ser>
          <c:idx val="13"/>
          <c:order val="13"/>
          <c:tx>
            <c:strRef>
              <c:f>'Seg100a Boiler Premix'!$AQ$6</c:f>
              <c:strCache>
                <c:ptCount val="1"/>
                <c:pt idx="0">
                  <c:v>GW13</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Premix'!$AQ$19:$AQ$26</c:f>
              <c:numCache>
                <c:formatCode>General</c:formatCode>
                <c:ptCount val="8"/>
                <c:pt idx="0">
                  <c:v>11.5</c:v>
                </c:pt>
                <c:pt idx="1">
                  <c:v>12</c:v>
                </c:pt>
                <c:pt idx="2">
                  <c:v>#N/A</c:v>
                </c:pt>
                <c:pt idx="3">
                  <c:v>11.1</c:v>
                </c:pt>
                <c:pt idx="4">
                  <c:v>9.1999999999999993</c:v>
                </c:pt>
                <c:pt idx="5">
                  <c:v>7.1</c:v>
                </c:pt>
                <c:pt idx="6">
                  <c:v>5.8</c:v>
                </c:pt>
                <c:pt idx="7">
                  <c:v>4.8</c:v>
                </c:pt>
              </c:numCache>
            </c:numRef>
          </c:yVal>
          <c:smooth val="1"/>
          <c:extLst>
            <c:ext xmlns:c16="http://schemas.microsoft.com/office/drawing/2014/chart" uri="{C3380CC4-5D6E-409C-BE32-E72D297353CC}">
              <c16:uniqueId val="{0000000D-46EE-40BB-90B7-9C94B097FFDB}"/>
            </c:ext>
          </c:extLst>
        </c:ser>
        <c:ser>
          <c:idx val="14"/>
          <c:order val="14"/>
          <c:tx>
            <c:strRef>
              <c:f>'Seg100a Boiler Premix'!$AR$6</c:f>
              <c:strCache>
                <c:ptCount val="1"/>
                <c:pt idx="0">
                  <c:v>EN01</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Premix'!$AR$19:$AR$26</c:f>
              <c:numCache>
                <c:formatCode>General</c:formatCode>
                <c:ptCount val="8"/>
                <c:pt idx="0">
                  <c:v>5.4040579932736037</c:v>
                </c:pt>
                <c:pt idx="1">
                  <c:v>#N/A</c:v>
                </c:pt>
                <c:pt idx="2">
                  <c:v>#N/A</c:v>
                </c:pt>
                <c:pt idx="3">
                  <c:v>5.4331299394322885</c:v>
                </c:pt>
                <c:pt idx="4">
                  <c:v>#N/A</c:v>
                </c:pt>
                <c:pt idx="5">
                  <c:v>6.8532808851892417</c:v>
                </c:pt>
                <c:pt idx="6">
                  <c:v>#N/A</c:v>
                </c:pt>
                <c:pt idx="7">
                  <c:v>#N/A</c:v>
                </c:pt>
              </c:numCache>
            </c:numRef>
          </c:yVal>
          <c:smooth val="1"/>
          <c:extLst>
            <c:ext xmlns:c16="http://schemas.microsoft.com/office/drawing/2014/chart" uri="{C3380CC4-5D6E-409C-BE32-E72D297353CC}">
              <c16:uniqueId val="{0000000E-46EE-40BB-90B7-9C94B097FFDB}"/>
            </c:ext>
          </c:extLst>
        </c:ser>
        <c:ser>
          <c:idx val="15"/>
          <c:order val="15"/>
          <c:tx>
            <c:strRef>
              <c:f>'Seg100a Boiler Premix'!$AS$6</c:f>
              <c:strCache>
                <c:ptCount val="1"/>
                <c:pt idx="0">
                  <c:v>EN02</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Premix'!$AS$19:$AS$26</c:f>
              <c:numCache>
                <c:formatCode>General</c:formatCode>
                <c:ptCount val="8"/>
                <c:pt idx="0">
                  <c:v>22.024534488168964</c:v>
                </c:pt>
                <c:pt idx="1">
                  <c:v>#N/A</c:v>
                </c:pt>
                <c:pt idx="2">
                  <c:v>#N/A</c:v>
                </c:pt>
                <c:pt idx="3">
                  <c:v>14.961800025319899</c:v>
                </c:pt>
                <c:pt idx="4">
                  <c:v>#N/A</c:v>
                </c:pt>
                <c:pt idx="5">
                  <c:v>22.055713126576151</c:v>
                </c:pt>
                <c:pt idx="6">
                  <c:v>#N/A</c:v>
                </c:pt>
                <c:pt idx="7">
                  <c:v>23.854562038003731</c:v>
                </c:pt>
              </c:numCache>
            </c:numRef>
          </c:yVal>
          <c:smooth val="1"/>
          <c:extLst>
            <c:ext xmlns:c16="http://schemas.microsoft.com/office/drawing/2014/chart" uri="{C3380CC4-5D6E-409C-BE32-E72D297353CC}">
              <c16:uniqueId val="{0000000F-46EE-40BB-90B7-9C94B097FFDB}"/>
            </c:ext>
          </c:extLst>
        </c:ser>
        <c:ser>
          <c:idx val="16"/>
          <c:order val="16"/>
          <c:tx>
            <c:strRef>
              <c:f>'Seg100a Boiler Premix'!$AT$6</c:f>
              <c:strCache>
                <c:ptCount val="1"/>
                <c:pt idx="0">
                  <c:v>GA11</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Premix'!$AT$19:$AT$26</c:f>
              <c:numCache>
                <c:formatCode>General</c:formatCode>
                <c:ptCount val="8"/>
                <c:pt idx="0">
                  <c:v>12.98767327129044</c:v>
                </c:pt>
                <c:pt idx="1">
                  <c:v>#N/A</c:v>
                </c:pt>
                <c:pt idx="2">
                  <c:v>#N/A</c:v>
                </c:pt>
                <c:pt idx="3">
                  <c:v>6.2721359439145035</c:v>
                </c:pt>
                <c:pt idx="4">
                  <c:v>#N/A</c:v>
                </c:pt>
                <c:pt idx="5">
                  <c:v>2.6436821421130299</c:v>
                </c:pt>
                <c:pt idx="6">
                  <c:v>#N/A</c:v>
                </c:pt>
                <c:pt idx="7">
                  <c:v>#N/A</c:v>
                </c:pt>
              </c:numCache>
            </c:numRef>
          </c:yVal>
          <c:smooth val="1"/>
          <c:extLst>
            <c:ext xmlns:c16="http://schemas.microsoft.com/office/drawing/2014/chart" uri="{C3380CC4-5D6E-409C-BE32-E72D297353CC}">
              <c16:uniqueId val="{00000010-46EE-40BB-90B7-9C94B097FFDB}"/>
            </c:ext>
          </c:extLst>
        </c:ser>
        <c:ser>
          <c:idx val="17"/>
          <c:order val="17"/>
          <c:tx>
            <c:strRef>
              <c:f>'Seg100a Boiler Premix'!$AU$6</c:f>
              <c:strCache>
                <c:ptCount val="1"/>
                <c:pt idx="0">
                  <c:v>EN21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Premix'!$AU$19:$AU$26</c:f>
              <c:numCache>
                <c:formatCode>General</c:formatCode>
                <c:ptCount val="8"/>
                <c:pt idx="0">
                  <c:v>12.426648837392507</c:v>
                </c:pt>
                <c:pt idx="1">
                  <c:v>#N/A</c:v>
                </c:pt>
                <c:pt idx="2">
                  <c:v>#N/A</c:v>
                </c:pt>
                <c:pt idx="3">
                  <c:v>15.652542996081058</c:v>
                </c:pt>
                <c:pt idx="4">
                  <c:v>#N/A</c:v>
                </c:pt>
                <c:pt idx="5">
                  <c:v>10.665787708874053</c:v>
                </c:pt>
                <c:pt idx="6">
                  <c:v>#N/A</c:v>
                </c:pt>
                <c:pt idx="7">
                  <c:v>#N/A</c:v>
                </c:pt>
              </c:numCache>
            </c:numRef>
          </c:yVal>
          <c:smooth val="1"/>
          <c:extLst>
            <c:ext xmlns:c16="http://schemas.microsoft.com/office/drawing/2014/chart" uri="{C3380CC4-5D6E-409C-BE32-E72D297353CC}">
              <c16:uniqueId val="{00000011-46EE-40BB-90B7-9C94B097FFDB}"/>
            </c:ext>
          </c:extLst>
        </c:ser>
        <c:ser>
          <c:idx val="20"/>
          <c:order val="20"/>
          <c:tx>
            <c:strRef>
              <c:f>'Seg100a Boiler Premix'!$AX$6</c:f>
              <c:strCache>
                <c:ptCount val="1"/>
                <c:pt idx="0">
                  <c:v>GW21</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Premix'!$AX$19:$AX$26</c:f>
              <c:numCache>
                <c:formatCode>General</c:formatCode>
                <c:ptCount val="8"/>
                <c:pt idx="0">
                  <c:v>12.72</c:v>
                </c:pt>
                <c:pt idx="1">
                  <c:v>10.57</c:v>
                </c:pt>
                <c:pt idx="2">
                  <c:v>#N/A</c:v>
                </c:pt>
                <c:pt idx="3">
                  <c:v>9.24</c:v>
                </c:pt>
                <c:pt idx="4">
                  <c:v>8.5</c:v>
                </c:pt>
                <c:pt idx="5">
                  <c:v>7.69</c:v>
                </c:pt>
                <c:pt idx="6">
                  <c:v>7.14</c:v>
                </c:pt>
                <c:pt idx="7">
                  <c:v>#N/A</c:v>
                </c:pt>
              </c:numCache>
            </c:numRef>
          </c:yVal>
          <c:smooth val="1"/>
          <c:extLst>
            <c:ext xmlns:c16="http://schemas.microsoft.com/office/drawing/2014/chart" uri="{C3380CC4-5D6E-409C-BE32-E72D297353CC}">
              <c16:uniqueId val="{00000012-46EE-40BB-90B7-9C94B097FFDB}"/>
            </c:ext>
          </c:extLst>
        </c:ser>
        <c:ser>
          <c:idx val="21"/>
          <c:order val="21"/>
          <c:tx>
            <c:strRef>
              <c:f>'Seg100a Boiler Premix'!$AY$6</c:f>
              <c:strCache>
                <c:ptCount val="1"/>
                <c:pt idx="0">
                  <c:v>GW23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Premix'!$AY$19:$AY$26</c:f>
              <c:numCache>
                <c:formatCode>General</c:formatCode>
                <c:ptCount val="8"/>
                <c:pt idx="0">
                  <c:v>22.5</c:v>
                </c:pt>
                <c:pt idx="1">
                  <c:v>21.1</c:v>
                </c:pt>
                <c:pt idx="2">
                  <c:v>#N/A</c:v>
                </c:pt>
                <c:pt idx="3">
                  <c:v>19.8</c:v>
                </c:pt>
                <c:pt idx="4">
                  <c:v>19.2</c:v>
                </c:pt>
                <c:pt idx="5">
                  <c:v>18.5</c:v>
                </c:pt>
                <c:pt idx="6">
                  <c:v>18.2</c:v>
                </c:pt>
                <c:pt idx="7">
                  <c:v>17.100000000000001</c:v>
                </c:pt>
              </c:numCache>
            </c:numRef>
          </c:yVal>
          <c:smooth val="1"/>
          <c:extLst>
            <c:ext xmlns:c16="http://schemas.microsoft.com/office/drawing/2014/chart" uri="{C3380CC4-5D6E-409C-BE32-E72D297353CC}">
              <c16:uniqueId val="{00000013-46EE-40BB-90B7-9C94B097FFDB}"/>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8"/>
                <c:order val="18"/>
                <c:tx>
                  <c:strRef>
                    <c:extLst>
                      <c:ext uri="{02D57815-91ED-43cb-92C2-25804820EDAC}">
                        <c15:formulaRef>
                          <c15:sqref>'Seg100a Boiler Premix'!$AV$6</c15:sqref>
                        </c15:formulaRef>
                      </c:ext>
                    </c:extLst>
                    <c:strCache>
                      <c:ptCount val="1"/>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extLst>
                      <c:ex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'Seg100a Boiler Premix'!$AV$19:$AV$26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c:ext xmlns:c16="http://schemas.microsoft.com/office/drawing/2014/chart" uri="{C3380CC4-5D6E-409C-BE32-E72D297353CC}">
                    <c16:uniqueId val="{00000014-46EE-40BB-90B7-9C94B097FFDB}"/>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'Seg100a Boiler Premix'!$AW$6</c15:sqref>
                        </c15:formulaRef>
                      </c:ext>
                    </c:extLst>
                    <c:strCache>
                      <c:ptCount val="1"/>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Premix'!$AW$19:$AW$26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5-46EE-40BB-90B7-9C94B097FFDB}"/>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'Seg100a Boiler Premix'!$AL$17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'Seg100a Boiler Premix'!$AE$17</c:f>
          <c:strCache>
            <c:ptCount val="1"/>
            <c:pt idx="0">
              <c:v>THyGA Segment 100a - Boiler Premix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'Seg100a Boiler Premix'!$AD$6</c:f>
              <c:strCache>
                <c:ptCount val="1"/>
                <c:pt idx="0">
                  <c:v>GW01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Premix'!$AD$19:$AD$26</c:f>
              <c:numCache>
                <c:formatCode>General</c:formatCode>
                <c:ptCount val="8"/>
                <c:pt idx="0">
                  <c:v>20.323787395936588</c:v>
                </c:pt>
                <c:pt idx="1">
                  <c:v>19.035380278636257</c:v>
                </c:pt>
                <c:pt idx="2">
                  <c:v>#N/A</c:v>
                </c:pt>
                <c:pt idx="3">
                  <c:v>18.009367425348731</c:v>
                </c:pt>
                <c:pt idx="4">
                  <c:v>17.448556156561729</c:v>
                </c:pt>
                <c:pt idx="5">
                  <c:v>15.860849899402588</c:v>
                </c:pt>
                <c:pt idx="6">
                  <c:v>#N/A</c:v>
                </c:pt>
                <c:pt idx="7">
                  <c:v>#N/A</c:v>
                </c:pt>
              </c:numCache>
            </c:numRef>
          </c:yVal>
          <c:smooth val="1"/>
          <c:extLst>
            <c:ext xmlns:c16="http://schemas.microsoft.com/office/drawing/2014/chart" uri="{C3380CC4-5D6E-409C-BE32-E72D297353CC}">
              <c16:uniqueId val="{00000000-F5C9-4027-B3AE-B6D5F755F245}"/>
            </c:ext>
          </c:extLst>
        </c:ser>
        <c:ser>
          <c:idx val="1"/>
          <c:order val="1"/>
          <c:tx>
            <c:strRef>
              <c:f>'Seg100a Boiler Premix'!$AE$6</c:f>
              <c:strCache>
                <c:ptCount val="1"/>
                <c:pt idx="0">
                  <c:v>AP02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Premix'!$AE$19:$AE$26</c:f>
              <c:numCache>
                <c:formatCode>General</c:formatCode>
                <c:ptCount val="8"/>
                <c:pt idx="0">
                  <c:v>14.10624880050328</c:v>
                </c:pt>
                <c:pt idx="1">
                  <c:v>#N/A</c:v>
                </c:pt>
                <c:pt idx="2">
                  <c:v>#N/A</c:v>
                </c:pt>
                <c:pt idx="3">
                  <c:v>2.9341939906248009</c:v>
                </c:pt>
                <c:pt idx="4">
                  <c:v>#N/A</c:v>
                </c:pt>
                <c:pt idx="5">
                  <c:v>3.3825315614009877</c:v>
                </c:pt>
                <c:pt idx="6">
                  <c:v>2.9756220444386074</c:v>
                </c:pt>
                <c:pt idx="7">
                  <c:v>1.5807076350099132</c:v>
                </c:pt>
              </c:numCache>
            </c:numRef>
          </c:yVal>
          <c:smooth val="1"/>
          <c:extLst>
            <c:ext xmlns:c16="http://schemas.microsoft.com/office/drawing/2014/chart" uri="{C3380CC4-5D6E-409C-BE32-E72D297353CC}">
              <c16:uniqueId val="{00000001-F5C9-4027-B3AE-B6D5F755F245}"/>
            </c:ext>
          </c:extLst>
        </c:ser>
        <c:ser>
          <c:idx val="2"/>
          <c:order val="2"/>
          <c:tx>
            <c:strRef>
              <c:f>'Seg100a Boiler Premix'!$AF$6</c:f>
              <c:strCache>
                <c:ptCount val="1"/>
                <c:pt idx="0">
                  <c:v>D5v0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Premix'!$AF$19:$AF$26</c:f>
              <c:numCache>
                <c:formatCode>General</c:formatCode>
                <c:ptCount val="8"/>
                <c:pt idx="0">
                  <c:v>18.164737410109236</c:v>
                </c:pt>
                <c:pt idx="1">
                  <c:v>#N/A</c:v>
                </c:pt>
                <c:pt idx="2">
                  <c:v>#N/A</c:v>
                </c:pt>
                <c:pt idx="3">
                  <c:v>14.456141073641112</c:v>
                </c:pt>
                <c:pt idx="4">
                  <c:v>#N/A</c:v>
                </c:pt>
                <c:pt idx="5">
                  <c:v>12.843544639420262</c:v>
                </c:pt>
                <c:pt idx="6">
                  <c:v>#N/A</c:v>
                </c:pt>
                <c:pt idx="7">
                  <c:v>#N/A</c:v>
                </c:pt>
              </c:numCache>
            </c:numRef>
          </c:yVal>
          <c:smooth val="1"/>
          <c:extLst>
            <c:ext xmlns:c16="http://schemas.microsoft.com/office/drawing/2014/chart" uri="{C3380CC4-5D6E-409C-BE32-E72D297353CC}">
              <c16:uniqueId val="{00000002-F5C9-4027-B3AE-B6D5F755F245}"/>
            </c:ext>
          </c:extLst>
        </c:ser>
        <c:ser>
          <c:idx val="3"/>
          <c:order val="3"/>
          <c:tx>
            <c:strRef>
              <c:f>'Seg100a Boiler Premix'!$AG$6</c:f>
              <c:strCache>
                <c:ptCount val="1"/>
                <c:pt idx="0">
                  <c:v>D4v0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Premix'!$AG$19:$AG$26</c:f>
              <c:numCache>
                <c:formatCode>General</c:formatCode>
                <c:ptCount val="8"/>
                <c:pt idx="0">
                  <c:v>0.76675802809070748</c:v>
                </c:pt>
                <c:pt idx="1">
                  <c:v>0.78801656457846569</c:v>
                </c:pt>
                <c:pt idx="2">
                  <c:v>0.2091585648700138</c:v>
                </c:pt>
                <c:pt idx="3">
                  <c:v>1.2291374997402122</c:v>
                </c:pt>
                <c:pt idx="4">
                  <c:v>0.71716886278067871</c:v>
                </c:pt>
                <c:pt idx="5">
                  <c:v>0.34545397870182537</c:v>
                </c:pt>
                <c:pt idx="6">
                  <c:v>0.17826104314953142</c:v>
                </c:pt>
                <c:pt idx="7">
                  <c:v>1.2726819490782528</c:v>
                </c:pt>
              </c:numCache>
            </c:numRef>
          </c:yVal>
          <c:smooth val="1"/>
          <c:extLst>
            <c:ext xmlns:c16="http://schemas.microsoft.com/office/drawing/2014/chart" uri="{C3380CC4-5D6E-409C-BE32-E72D297353CC}">
              <c16:uniqueId val="{00000003-F5C9-4027-B3AE-B6D5F755F245}"/>
            </c:ext>
          </c:extLst>
        </c:ser>
        <c:ser>
          <c:idx val="4"/>
          <c:order val="4"/>
          <c:tx>
            <c:strRef>
              <c:f>'Seg100a Boiler Premix'!$AH$6</c:f>
              <c:strCache>
                <c:ptCount val="1"/>
                <c:pt idx="0">
                  <c:v>D6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Premix'!$AH$19:$AH$26</c:f>
              <c:numCache>
                <c:formatCode>General</c:formatCode>
                <c:ptCount val="8"/>
                <c:pt idx="0">
                  <c:v>1.2671596196013899</c:v>
                </c:pt>
                <c:pt idx="1">
                  <c:v>#N/A</c:v>
                </c:pt>
                <c:pt idx="2">
                  <c:v>#N/A</c:v>
                </c:pt>
                <c:pt idx="3">
                  <c:v>1.1754033774703057</c:v>
                </c:pt>
                <c:pt idx="4">
                  <c:v>#N/A</c:v>
                </c:pt>
                <c:pt idx="5">
                  <c:v>0.62694146279346075</c:v>
                </c:pt>
                <c:pt idx="6">
                  <c:v>#N/A</c:v>
                </c:pt>
                <c:pt idx="7">
                  <c:v>#N/A</c:v>
                </c:pt>
              </c:numCache>
            </c:numRef>
          </c:yVal>
          <c:smooth val="1"/>
          <c:extLst>
            <c:ext xmlns:c16="http://schemas.microsoft.com/office/drawing/2014/chart" uri="{C3380CC4-5D6E-409C-BE32-E72D297353CC}">
              <c16:uniqueId val="{00000004-F5C9-4027-B3AE-B6D5F755F245}"/>
            </c:ext>
          </c:extLst>
        </c:ser>
        <c:ser>
          <c:idx val="5"/>
          <c:order val="5"/>
          <c:tx>
            <c:strRef>
              <c:f>'Seg100a Boiler Premix'!$AI$6</c:f>
              <c:strCache>
                <c:ptCount val="1"/>
                <c:pt idx="0">
                  <c:v>GW05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Premix'!$AI$19:$AI$26</c:f>
              <c:numCache>
                <c:formatCode>General</c:formatCode>
                <c:ptCount val="8"/>
                <c:pt idx="0">
                  <c:v>9.9</c:v>
                </c:pt>
                <c:pt idx="1">
                  <c:v>8.6999999999999993</c:v>
                </c:pt>
                <c:pt idx="2">
                  <c:v>#N/A</c:v>
                </c:pt>
                <c:pt idx="3">
                  <c:v>7.8</c:v>
                </c:pt>
                <c:pt idx="4">
                  <c:v>7.4</c:v>
                </c:pt>
                <c:pt idx="5">
                  <c:v>7</c:v>
                </c:pt>
                <c:pt idx="6">
                  <c:v>6.3</c:v>
                </c:pt>
                <c:pt idx="7">
                  <c:v>#N/A</c:v>
                </c:pt>
              </c:numCache>
            </c:numRef>
          </c:yVal>
          <c:smooth val="1"/>
          <c:extLst>
            <c:ext xmlns:c16="http://schemas.microsoft.com/office/drawing/2014/chart" uri="{C3380CC4-5D6E-409C-BE32-E72D297353CC}">
              <c16:uniqueId val="{00000005-F5C9-4027-B3AE-B6D5F755F245}"/>
            </c:ext>
          </c:extLst>
        </c:ser>
        <c:ser>
          <c:idx val="6"/>
          <c:order val="6"/>
          <c:tx>
            <c:strRef>
              <c:f>'Seg100a Boiler Premix'!$AJ$6</c:f>
              <c:strCache>
                <c:ptCount val="1"/>
                <c:pt idx="0">
                  <c:v>GW06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Premix'!$AJ$19:$AJ$26</c:f>
              <c:numCache>
                <c:formatCode>General</c:formatCode>
                <c:ptCount val="8"/>
                <c:pt idx="0">
                  <c:v>19.3</c:v>
                </c:pt>
                <c:pt idx="1">
                  <c:v>17.3</c:v>
                </c:pt>
                <c:pt idx="2">
                  <c:v>#N/A</c:v>
                </c:pt>
                <c:pt idx="3">
                  <c:v>16.7</c:v>
                </c:pt>
                <c:pt idx="4">
                  <c:v>16.899999999999999</c:v>
                </c:pt>
                <c:pt idx="5">
                  <c:v>17.5</c:v>
                </c:pt>
                <c:pt idx="6">
                  <c:v>#N/A</c:v>
                </c:pt>
                <c:pt idx="7">
                  <c:v>#N/A</c:v>
                </c:pt>
              </c:numCache>
            </c:numRef>
          </c:yVal>
          <c:smooth val="1"/>
          <c:extLst>
            <c:ext xmlns:c16="http://schemas.microsoft.com/office/drawing/2014/chart" uri="{C3380CC4-5D6E-409C-BE32-E72D297353CC}">
              <c16:uniqueId val="{00000006-F5C9-4027-B3AE-B6D5F755F245}"/>
            </c:ext>
          </c:extLst>
        </c:ser>
        <c:ser>
          <c:idx val="7"/>
          <c:order val="7"/>
          <c:tx>
            <c:strRef>
              <c:f>'Seg100a Boiler Premix'!$AK$6</c:f>
              <c:strCache>
                <c:ptCount val="1"/>
                <c:pt idx="0">
                  <c:v>GW07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Premix'!$AK$19:$AK$26</c:f>
              <c:numCache>
                <c:formatCode>General</c:formatCode>
                <c:ptCount val="8"/>
                <c:pt idx="0">
                  <c:v>5.9</c:v>
                </c:pt>
                <c:pt idx="1">
                  <c:v>5.4</c:v>
                </c:pt>
                <c:pt idx="2">
                  <c:v>#N/A</c:v>
                </c:pt>
                <c:pt idx="3">
                  <c:v>4.7</c:v>
                </c:pt>
                <c:pt idx="4">
                  <c:v>4.2</c:v>
                </c:pt>
                <c:pt idx="5">
                  <c:v>3.6</c:v>
                </c:pt>
                <c:pt idx="6">
                  <c:v>3</c:v>
                </c:pt>
                <c:pt idx="7">
                  <c:v>2.4</c:v>
                </c:pt>
              </c:numCache>
            </c:numRef>
          </c:yVal>
          <c:smooth val="1"/>
          <c:extLst>
            <c:ext xmlns:c16="http://schemas.microsoft.com/office/drawing/2014/chart" uri="{C3380CC4-5D6E-409C-BE32-E72D297353CC}">
              <c16:uniqueId val="{00000007-F5C9-4027-B3AE-B6D5F755F245}"/>
            </c:ext>
          </c:extLst>
        </c:ser>
        <c:ser>
          <c:idx val="8"/>
          <c:order val="8"/>
          <c:tx>
            <c:strRef>
              <c:f>'Seg100a Boiler Premix'!$AL$6</c:f>
              <c:strCache>
                <c:ptCount val="1"/>
                <c:pt idx="0">
                  <c:v>GW08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Premix'!$AL$19:$AL$26</c:f>
              <c:numCache>
                <c:formatCode>General</c:formatCode>
                <c:ptCount val="8"/>
                <c:pt idx="0">
                  <c:v>52.7</c:v>
                </c:pt>
                <c:pt idx="1">
                  <c:v>53.5</c:v>
                </c:pt>
                <c:pt idx="2">
                  <c:v>#N/A</c:v>
                </c:pt>
                <c:pt idx="3">
                  <c:v>48.2</c:v>
                </c:pt>
                <c:pt idx="4">
                  <c:v>51.2</c:v>
                </c:pt>
                <c:pt idx="5">
                  <c:v>51.2</c:v>
                </c:pt>
                <c:pt idx="6">
                  <c:v>50.9</c:v>
                </c:pt>
                <c:pt idx="7">
                  <c:v>#N/A</c:v>
                </c:pt>
              </c:numCache>
            </c:numRef>
          </c:yVal>
          <c:smooth val="1"/>
          <c:extLst>
            <c:ext xmlns:c16="http://schemas.microsoft.com/office/drawing/2014/chart" uri="{C3380CC4-5D6E-409C-BE32-E72D297353CC}">
              <c16:uniqueId val="{00000008-F5C9-4027-B3AE-B6D5F755F245}"/>
            </c:ext>
          </c:extLst>
        </c:ser>
        <c:ser>
          <c:idx val="9"/>
          <c:order val="9"/>
          <c:tx>
            <c:strRef>
              <c:f>'Seg100a Boiler Premix'!$AM$6</c:f>
              <c:strCache>
                <c:ptCount val="1"/>
                <c:pt idx="0">
                  <c:v>GW10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Premix'!$AM$19:$AM$26</c:f>
              <c:numCache>
                <c:formatCode>General</c:formatCode>
                <c:ptCount val="8"/>
                <c:pt idx="0">
                  <c:v>7.4</c:v>
                </c:pt>
                <c:pt idx="1">
                  <c:v>6.7</c:v>
                </c:pt>
                <c:pt idx="2">
                  <c:v>#N/A</c:v>
                </c:pt>
                <c:pt idx="3">
                  <c:v>5.8</c:v>
                </c:pt>
                <c:pt idx="4">
                  <c:v>5.0999999999999996</c:v>
                </c:pt>
                <c:pt idx="5">
                  <c:v>4.8</c:v>
                </c:pt>
                <c:pt idx="6">
                  <c:v>4.4000000000000004</c:v>
                </c:pt>
                <c:pt idx="7">
                  <c:v>3.8</c:v>
                </c:pt>
              </c:numCache>
            </c:numRef>
          </c:yVal>
          <c:smooth val="1"/>
          <c:extLst>
            <c:ext xmlns:c16="http://schemas.microsoft.com/office/drawing/2014/chart" uri="{C3380CC4-5D6E-409C-BE32-E72D297353CC}">
              <c16:uniqueId val="{00000009-F5C9-4027-B3AE-B6D5F755F245}"/>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0"/>
                <c:order val="10"/>
                <c:tx>
                  <c:strRef>
                    <c:extLst>
                      <c:ext uri="{02D57815-91ED-43cb-92C2-25804820EDAC}">
                        <c15:formulaRef>
                          <c15:sqref>'Seg100a Boiler Premix'!$AN$6</c15:sqref>
                        </c15:formulaRef>
                      </c:ext>
                    </c:extLst>
                    <c:strCache>
                      <c:ptCount val="1"/>
                      <c:pt idx="0">
                        <c:v>GW11</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extLst>
                      <c:ex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'Seg100a Boiler Premix'!$AN$19:$AN$26</c15:sqref>
                        </c15:formulaRef>
                      </c:ext>
                    </c:extLst>
                    <c:numCache>
                      <c:formatCode>General</c:formatCode>
                      <c:ptCount val="8"/>
                      <c:pt idx="0">
                        <c:v>5.3</c:v>
                      </c:pt>
                      <c:pt idx="1">
                        <c:v>5</c:v>
                      </c:pt>
                      <c:pt idx="2">
                        <c:v>#N/A</c:v>
                      </c:pt>
                      <c:pt idx="3">
                        <c:v>4.8</c:v>
                      </c:pt>
                      <c:pt idx="4">
                        <c:v>4.7</c:v>
                      </c:pt>
                      <c:pt idx="5">
                        <c:v>4.5999999999999996</c:v>
                      </c:pt>
                      <c:pt idx="6">
                        <c:v>#N/A</c:v>
                      </c:pt>
                      <c:pt idx="7">
                        <c:v>#N/A</c:v>
                      </c:pt>
                    </c:numCache>
                  </c:numRef>
                </c:yVal>
                <c:smooth val="1"/>
                <c:extLst>
                  <c:ext xmlns:c16="http://schemas.microsoft.com/office/drawing/2014/chart" uri="{C3380CC4-5D6E-409C-BE32-E72D297353CC}">
                    <c16:uniqueId val="{0000000A-F5C9-4027-B3AE-B6D5F755F245}"/>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'Seg100a Boiler Premix'!$AO$6</c15:sqref>
                        </c15:formulaRef>
                      </c:ext>
                    </c:extLst>
                    <c:strCache>
                      <c:ptCount val="1"/>
                      <c:pt idx="0">
                        <c:v>GW17</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Premix'!$AO$19:$AO$26</c15:sqref>
                        </c15:formulaRef>
                      </c:ext>
                    </c:extLst>
                    <c:numCache>
                      <c:formatCode>General</c:formatCode>
                      <c:ptCount val="8"/>
                      <c:pt idx="0">
                        <c:v>7.3</c:v>
                      </c:pt>
                      <c:pt idx="1">
                        <c:v>6.9</c:v>
                      </c:pt>
                      <c:pt idx="2">
                        <c:v>#N/A</c:v>
                      </c:pt>
                      <c:pt idx="3">
                        <c:v>6.3</c:v>
                      </c:pt>
                      <c:pt idx="4">
                        <c:v>5.9</c:v>
                      </c:pt>
                      <c:pt idx="5">
                        <c:v>5.3</c:v>
                      </c:pt>
                      <c:pt idx="6">
                        <c:v>#N/A</c:v>
                      </c:pt>
                      <c:pt idx="7">
                        <c:v>#N/A</c:v>
                      </c:pt>
                    </c:numCache>
                  </c:numRef>
                </c:yVal>
                <c:smooth val="1"/>
                <c:extLst xmlns:c15="http://schemas.microsoft.com/office/drawing/2012/chart">
                  <c:ext xmlns:c16="http://schemas.microsoft.com/office/drawing/2014/chart" uri="{C3380CC4-5D6E-409C-BE32-E72D297353CC}">
                    <c16:uniqueId val="{0000000B-F5C9-4027-B3AE-B6D5F755F245}"/>
                  </c:ext>
                </c:extLst>
              </c15:ser>
            </c15:filteredScatterSeries>
            <c15:filteredScatterSeries>
              <c15:ser>
                <c:idx val="12"/>
                <c:order val="12"/>
                <c:tx>
                  <c:strRef>
                    <c:extLst xmlns:c15="http://schemas.microsoft.com/office/drawing/2012/chart">
                      <c:ext xmlns:c15="http://schemas.microsoft.com/office/drawing/2012/chart" uri="{02D57815-91ED-43cb-92C2-25804820EDAC}">
                        <c15:formulaRef>
                          <c15:sqref>'Seg100a Boiler Premix'!$AP$6</c15:sqref>
                        </c15:formulaRef>
                      </c:ext>
                    </c:extLst>
                    <c:strCache>
                      <c:ptCount val="1"/>
                      <c:pt idx="0">
                        <c:v>EB01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Premix'!$AP$19:$AP$26</c15:sqref>
                        </c15:formulaRef>
                      </c:ext>
                    </c:extLst>
                    <c:numCache>
                      <c:formatCode>General</c:formatCode>
                      <c:ptCount val="8"/>
                      <c:pt idx="0">
                        <c:v>15.038663143934185</c:v>
                      </c:pt>
                      <c:pt idx="1">
                        <c:v>14.823581773435031</c:v>
                      </c:pt>
                      <c:pt idx="2">
                        <c:v>13.993752134055905</c:v>
                      </c:pt>
                      <c:pt idx="3">
                        <c:v>14.262752649509569</c:v>
                      </c:pt>
                      <c:pt idx="4">
                        <c:v>14.55279945622514</c:v>
                      </c:pt>
                      <c:pt idx="5">
                        <c:v>15.323315359675012</c:v>
                      </c:pt>
                      <c:pt idx="6">
                        <c:v>#N/A</c:v>
                      </c:pt>
                      <c:pt idx="7">
                        <c:v>#N/A</c:v>
                      </c:pt>
                    </c:numCache>
                  </c:numRef>
                </c:yVal>
                <c:smooth val="1"/>
                <c:extLst xmlns:c15="http://schemas.microsoft.com/office/drawing/2012/chart">
                  <c:ext xmlns:c16="http://schemas.microsoft.com/office/drawing/2014/chart" uri="{C3380CC4-5D6E-409C-BE32-E72D297353CC}">
                    <c16:uniqueId val="{0000000C-F5C9-4027-B3AE-B6D5F755F245}"/>
                  </c:ext>
                </c:extLst>
              </c15:ser>
            </c15:filteredScatterSeries>
            <c15:filteredScatterSeries>
              <c15:ser>
                <c:idx val="13"/>
                <c:order val="13"/>
                <c:tx>
                  <c:strRef>
                    <c:extLst xmlns:c15="http://schemas.microsoft.com/office/drawing/2012/chart">
                      <c:ext xmlns:c15="http://schemas.microsoft.com/office/drawing/2012/chart" uri="{02D57815-91ED-43cb-92C2-25804820EDAC}">
                        <c15:formulaRef>
                          <c15:sqref>'Seg100a Boiler Premix'!$AQ$6</c15:sqref>
                        </c15:formulaRef>
                      </c:ext>
                    </c:extLst>
                    <c:strCache>
                      <c:ptCount val="1"/>
                      <c:pt idx="0">
                        <c:v>GW13</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Premix'!$AQ$19:$AQ$26</c15:sqref>
                        </c15:formulaRef>
                      </c:ext>
                    </c:extLst>
                    <c:numCache>
                      <c:formatCode>General</c:formatCode>
                      <c:ptCount val="8"/>
                      <c:pt idx="0">
                        <c:v>11.5</c:v>
                      </c:pt>
                      <c:pt idx="1">
                        <c:v>12</c:v>
                      </c:pt>
                      <c:pt idx="2">
                        <c:v>#N/A</c:v>
                      </c:pt>
                      <c:pt idx="3">
                        <c:v>11.1</c:v>
                      </c:pt>
                      <c:pt idx="4">
                        <c:v>9.1999999999999993</c:v>
                      </c:pt>
                      <c:pt idx="5">
                        <c:v>7.1</c:v>
                      </c:pt>
                      <c:pt idx="6">
                        <c:v>5.8</c:v>
                      </c:pt>
                      <c:pt idx="7">
                        <c:v>4.8</c:v>
                      </c:pt>
                    </c:numCache>
                  </c:numRef>
                </c:yVal>
                <c:smooth val="1"/>
                <c:extLst xmlns:c15="http://schemas.microsoft.com/office/drawing/2012/chart">
                  <c:ext xmlns:c16="http://schemas.microsoft.com/office/drawing/2014/chart" uri="{C3380CC4-5D6E-409C-BE32-E72D297353CC}">
                    <c16:uniqueId val="{0000000D-F5C9-4027-B3AE-B6D5F755F245}"/>
                  </c:ext>
                </c:extLst>
              </c15:ser>
            </c15:filteredScatterSeries>
            <c15:filteredScatterSeries>
              <c15:ser>
                <c:idx val="14"/>
                <c:order val="14"/>
                <c:tx>
                  <c:strRef>
                    <c:extLst xmlns:c15="http://schemas.microsoft.com/office/drawing/2012/chart">
                      <c:ext xmlns:c15="http://schemas.microsoft.com/office/drawing/2012/chart" uri="{02D57815-91ED-43cb-92C2-25804820EDAC}">
                        <c15:formulaRef>
                          <c15:sqref>'Seg100a Boiler Premix'!$AR$6</c15:sqref>
                        </c15:formulaRef>
                      </c:ext>
                    </c:extLst>
                    <c:strCache>
                      <c:ptCount val="1"/>
                      <c:pt idx="0">
                        <c:v>EN01</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Premix'!$AR$19:$AR$26</c15:sqref>
                        </c15:formulaRef>
                      </c:ext>
                    </c:extLst>
                    <c:numCache>
                      <c:formatCode>General</c:formatCode>
                      <c:ptCount val="8"/>
                      <c:pt idx="0">
                        <c:v>5.4040579932736037</c:v>
                      </c:pt>
                      <c:pt idx="1">
                        <c:v>#N/A</c:v>
                      </c:pt>
                      <c:pt idx="2">
                        <c:v>#N/A</c:v>
                      </c:pt>
                      <c:pt idx="3">
                        <c:v>5.4331299394322885</c:v>
                      </c:pt>
                      <c:pt idx="4">
                        <c:v>#N/A</c:v>
                      </c:pt>
                      <c:pt idx="5">
                        <c:v>6.8532808851892417</c:v>
                      </c:pt>
                      <c:pt idx="6">
                        <c:v>#N/A</c:v>
                      </c:pt>
                      <c:pt idx="7">
                        <c:v>#N/A</c:v>
                      </c:pt>
                    </c:numCache>
                  </c:numRef>
                </c:yVal>
                <c:smooth val="1"/>
                <c:extLst xmlns:c15="http://schemas.microsoft.com/office/drawing/2012/chart">
                  <c:ext xmlns:c16="http://schemas.microsoft.com/office/drawing/2014/chart" uri="{C3380CC4-5D6E-409C-BE32-E72D297353CC}">
                    <c16:uniqueId val="{0000000E-F5C9-4027-B3AE-B6D5F755F245}"/>
                  </c:ext>
                </c:extLst>
              </c15:ser>
            </c15:filteredScatterSeries>
            <c15:filteredScatterSeries>
              <c15:ser>
                <c:idx val="15"/>
                <c:order val="15"/>
                <c:tx>
                  <c:strRef>
                    <c:extLst xmlns:c15="http://schemas.microsoft.com/office/drawing/2012/chart">
                      <c:ext xmlns:c15="http://schemas.microsoft.com/office/drawing/2012/chart" uri="{02D57815-91ED-43cb-92C2-25804820EDAC}">
                        <c15:formulaRef>
                          <c15:sqref>'Seg100a Boiler Premix'!$AS$6</c15:sqref>
                        </c15:formulaRef>
                      </c:ext>
                    </c:extLst>
                    <c:strCache>
                      <c:ptCount val="1"/>
                      <c:pt idx="0">
                        <c:v>EN02</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Premix'!$AS$19:$AS$26</c15:sqref>
                        </c15:formulaRef>
                      </c:ext>
                    </c:extLst>
                    <c:numCache>
                      <c:formatCode>General</c:formatCode>
                      <c:ptCount val="8"/>
                      <c:pt idx="0">
                        <c:v>22.024534488168964</c:v>
                      </c:pt>
                      <c:pt idx="1">
                        <c:v>#N/A</c:v>
                      </c:pt>
                      <c:pt idx="2">
                        <c:v>#N/A</c:v>
                      </c:pt>
                      <c:pt idx="3">
                        <c:v>14.961800025319899</c:v>
                      </c:pt>
                      <c:pt idx="4">
                        <c:v>#N/A</c:v>
                      </c:pt>
                      <c:pt idx="5">
                        <c:v>22.055713126576151</c:v>
                      </c:pt>
                      <c:pt idx="6">
                        <c:v>#N/A</c:v>
                      </c:pt>
                      <c:pt idx="7">
                        <c:v>23.854562038003731</c:v>
                      </c:pt>
                    </c:numCache>
                  </c:numRef>
                </c:yVal>
                <c:smooth val="1"/>
                <c:extLst xmlns:c15="http://schemas.microsoft.com/office/drawing/2012/chart">
                  <c:ext xmlns:c16="http://schemas.microsoft.com/office/drawing/2014/chart" uri="{C3380CC4-5D6E-409C-BE32-E72D297353CC}">
                    <c16:uniqueId val="{0000000F-F5C9-4027-B3AE-B6D5F755F245}"/>
                  </c:ext>
                </c:extLst>
              </c15:ser>
            </c15:filteredScatterSeries>
            <c15:filteredScatterSeries>
              <c15:ser>
                <c:idx val="16"/>
                <c:order val="16"/>
                <c:tx>
                  <c:strRef>
                    <c:extLst xmlns:c15="http://schemas.microsoft.com/office/drawing/2012/chart">
                      <c:ext xmlns:c15="http://schemas.microsoft.com/office/drawing/2012/chart" uri="{02D57815-91ED-43cb-92C2-25804820EDAC}">
                        <c15:formulaRef>
                          <c15:sqref>'Seg100a Boiler Premix'!$AT$6</c15:sqref>
                        </c15:formulaRef>
                      </c:ext>
                    </c:extLst>
                    <c:strCache>
                      <c:ptCount val="1"/>
                      <c:pt idx="0">
                        <c:v>GA11</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Premix'!$AT$19:$AT$26</c15:sqref>
                        </c15:formulaRef>
                      </c:ext>
                    </c:extLst>
                    <c:numCache>
                      <c:formatCode>General</c:formatCode>
                      <c:ptCount val="8"/>
                      <c:pt idx="0">
                        <c:v>12.98767327129044</c:v>
                      </c:pt>
                      <c:pt idx="1">
                        <c:v>#N/A</c:v>
                      </c:pt>
                      <c:pt idx="2">
                        <c:v>#N/A</c:v>
                      </c:pt>
                      <c:pt idx="3">
                        <c:v>6.2721359439145035</c:v>
                      </c:pt>
                      <c:pt idx="4">
                        <c:v>#N/A</c:v>
                      </c:pt>
                      <c:pt idx="5">
                        <c:v>2.6436821421130299</c:v>
                      </c:pt>
                      <c:pt idx="6">
                        <c:v>#N/A</c:v>
                      </c:pt>
                      <c:pt idx="7">
                        <c:v>#N/A</c:v>
                      </c:pt>
                    </c:numCache>
                  </c:numRef>
                </c:yVal>
                <c:smooth val="1"/>
                <c:extLst xmlns:c15="http://schemas.microsoft.com/office/drawing/2012/chart">
                  <c:ext xmlns:c16="http://schemas.microsoft.com/office/drawing/2014/chart" uri="{C3380CC4-5D6E-409C-BE32-E72D297353CC}">
                    <c16:uniqueId val="{00000010-F5C9-4027-B3AE-B6D5F755F245}"/>
                  </c:ext>
                </c:extLst>
              </c15:ser>
            </c15:filteredScatterSeries>
            <c15:filteredScatterSeries>
              <c15:ser>
                <c:idx val="17"/>
                <c:order val="17"/>
                <c:tx>
                  <c:strRef>
                    <c:extLst xmlns:c15="http://schemas.microsoft.com/office/drawing/2012/chart">
                      <c:ext xmlns:c15="http://schemas.microsoft.com/office/drawing/2012/chart" uri="{02D57815-91ED-43cb-92C2-25804820EDAC}">
                        <c15:formulaRef>
                          <c15:sqref>'Seg100a Boiler Premix'!$AU$6</c15:sqref>
                        </c15:formulaRef>
                      </c:ext>
                    </c:extLst>
                    <c:strCache>
                      <c:ptCount val="1"/>
                      <c:pt idx="0">
                        <c:v>EN21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Premix'!$AU$19:$AU$26</c15:sqref>
                        </c15:formulaRef>
                      </c:ext>
                    </c:extLst>
                    <c:numCache>
                      <c:formatCode>General</c:formatCode>
                      <c:ptCount val="8"/>
                      <c:pt idx="0">
                        <c:v>12.426648837392507</c:v>
                      </c:pt>
                      <c:pt idx="1">
                        <c:v>#N/A</c:v>
                      </c:pt>
                      <c:pt idx="2">
                        <c:v>#N/A</c:v>
                      </c:pt>
                      <c:pt idx="3">
                        <c:v>15.652542996081058</c:v>
                      </c:pt>
                      <c:pt idx="4">
                        <c:v>#N/A</c:v>
                      </c:pt>
                      <c:pt idx="5">
                        <c:v>10.665787708874053</c:v>
                      </c:pt>
                      <c:pt idx="6">
                        <c:v>#N/A</c:v>
                      </c:pt>
                      <c:pt idx="7">
                        <c:v>#N/A</c:v>
                      </c:pt>
                    </c:numCache>
                  </c:numRef>
                </c:yVal>
                <c:smooth val="1"/>
                <c:extLst xmlns:c15="http://schemas.microsoft.com/office/drawing/2012/chart">
                  <c:ext xmlns:c16="http://schemas.microsoft.com/office/drawing/2014/chart" uri="{C3380CC4-5D6E-409C-BE32-E72D297353CC}">
                    <c16:uniqueId val="{00000011-F5C9-4027-B3AE-B6D5F755F245}"/>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'Seg100a Boiler Premix'!$AV$6</c15:sqref>
                        </c15:formulaRef>
                      </c:ext>
                    </c:extLst>
                    <c:strCache>
                      <c:ptCount val="1"/>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Premix'!$AV$19:$AV$26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2-F5C9-4027-B3AE-B6D5F755F245}"/>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'Seg100a Boiler Premix'!$AW$6</c15:sqref>
                        </c15:formulaRef>
                      </c:ext>
                    </c:extLst>
                    <c:strCache>
                      <c:ptCount val="1"/>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Premix'!$AW$19:$AW$26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3-F5C9-4027-B3AE-B6D5F755F245}"/>
                  </c:ext>
                </c:extLst>
              </c15:ser>
            </c15:filteredScatterSeries>
            <c15:filteredScatterSeries>
              <c15:ser>
                <c:idx val="20"/>
                <c:order val="20"/>
                <c:tx>
                  <c:strRef>
                    <c:extLst xmlns:c15="http://schemas.microsoft.com/office/drawing/2012/chart">
                      <c:ext xmlns:c15="http://schemas.microsoft.com/office/drawing/2012/chart" uri="{02D57815-91ED-43cb-92C2-25804820EDAC}">
                        <c15:formulaRef>
                          <c15:sqref>'Seg100a Boiler Premix'!$AX$6</c15:sqref>
                        </c15:formulaRef>
                      </c:ext>
                    </c:extLst>
                    <c:strCache>
                      <c:ptCount val="1"/>
                      <c:pt idx="0">
                        <c:v>GW21</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Premix'!$AX$19:$AX$26</c15:sqref>
                        </c15:formulaRef>
                      </c:ext>
                    </c:extLst>
                    <c:numCache>
                      <c:formatCode>General</c:formatCode>
                      <c:ptCount val="8"/>
                      <c:pt idx="0">
                        <c:v>12.72</c:v>
                      </c:pt>
                      <c:pt idx="1">
                        <c:v>10.57</c:v>
                      </c:pt>
                      <c:pt idx="2">
                        <c:v>#N/A</c:v>
                      </c:pt>
                      <c:pt idx="3">
                        <c:v>9.24</c:v>
                      </c:pt>
                      <c:pt idx="4">
                        <c:v>8.5</c:v>
                      </c:pt>
                      <c:pt idx="5">
                        <c:v>7.69</c:v>
                      </c:pt>
                      <c:pt idx="6">
                        <c:v>7.14</c:v>
                      </c:pt>
                      <c:pt idx="7">
                        <c:v>#N/A</c:v>
                      </c:pt>
                    </c:numCache>
                  </c:numRef>
                </c:yVal>
                <c:smooth val="1"/>
                <c:extLst xmlns:c15="http://schemas.microsoft.com/office/drawing/2012/chart">
                  <c:ext xmlns:c16="http://schemas.microsoft.com/office/drawing/2014/chart" uri="{C3380CC4-5D6E-409C-BE32-E72D297353CC}">
                    <c16:uniqueId val="{00000014-F5C9-4027-B3AE-B6D5F755F245}"/>
                  </c:ext>
                </c:extLst>
              </c15:ser>
            </c15:filteredScatterSeries>
            <c15:filteredScatterSeries>
              <c15:ser>
                <c:idx val="21"/>
                <c:order val="21"/>
                <c:tx>
                  <c:strRef>
                    <c:extLst xmlns:c15="http://schemas.microsoft.com/office/drawing/2012/chart">
                      <c:ext xmlns:c15="http://schemas.microsoft.com/office/drawing/2012/chart" uri="{02D57815-91ED-43cb-92C2-25804820EDAC}">
                        <c15:formulaRef>
                          <c15:sqref>'Seg100a Boiler Premix'!$AY$6</c15:sqref>
                        </c15:formulaRef>
                      </c:ext>
                    </c:extLst>
                    <c:strCache>
                      <c:ptCount val="1"/>
                      <c:pt idx="0">
                        <c:v>GW23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Premix'!$AY$19:$AY$26</c15:sqref>
                        </c15:formulaRef>
                      </c:ext>
                    </c:extLst>
                    <c:numCache>
                      <c:formatCode>General</c:formatCode>
                      <c:ptCount val="8"/>
                      <c:pt idx="0">
                        <c:v>22.5</c:v>
                      </c:pt>
                      <c:pt idx="1">
                        <c:v>21.1</c:v>
                      </c:pt>
                      <c:pt idx="2">
                        <c:v>#N/A</c:v>
                      </c:pt>
                      <c:pt idx="3">
                        <c:v>19.8</c:v>
                      </c:pt>
                      <c:pt idx="4">
                        <c:v>19.2</c:v>
                      </c:pt>
                      <c:pt idx="5">
                        <c:v>18.5</c:v>
                      </c:pt>
                      <c:pt idx="6">
                        <c:v>18.2</c:v>
                      </c:pt>
                      <c:pt idx="7">
                        <c:v>17.100000000000001</c:v>
                      </c:pt>
                    </c:numCache>
                  </c:numRef>
                </c:yVal>
                <c:smooth val="1"/>
                <c:extLst xmlns:c15="http://schemas.microsoft.com/office/drawing/2012/chart">
                  <c:ext xmlns:c16="http://schemas.microsoft.com/office/drawing/2014/chart" uri="{C3380CC4-5D6E-409C-BE32-E72D297353CC}">
                    <c16:uniqueId val="{00000015-F5C9-4027-B3AE-B6D5F755F245}"/>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'Seg100a Boiler Premix'!$AL$17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'Seg100a Boiler Premix'!$AE$17</c:f>
          <c:strCache>
            <c:ptCount val="1"/>
            <c:pt idx="0">
              <c:v>THyGA Segment 100a - Boiler Premix - CO emissions at Qmin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10"/>
          <c:order val="10"/>
          <c:tx>
            <c:strRef>
              <c:f>'Seg100a Boiler Premix'!$AN$6</c:f>
              <c:strCache>
                <c:ptCount val="1"/>
                <c:pt idx="0">
                  <c:v>GW11</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Premix'!$AN$19:$AN$26</c:f>
              <c:numCache>
                <c:formatCode>General</c:formatCode>
                <c:ptCount val="8"/>
                <c:pt idx="0">
                  <c:v>5.3</c:v>
                </c:pt>
                <c:pt idx="1">
                  <c:v>5</c:v>
                </c:pt>
                <c:pt idx="2">
                  <c:v>#N/A</c:v>
                </c:pt>
                <c:pt idx="3">
                  <c:v>4.8</c:v>
                </c:pt>
                <c:pt idx="4">
                  <c:v>4.7</c:v>
                </c:pt>
                <c:pt idx="5">
                  <c:v>4.5999999999999996</c:v>
                </c:pt>
                <c:pt idx="6">
                  <c:v>#N/A</c:v>
                </c:pt>
                <c:pt idx="7">
                  <c:v>#N/A</c:v>
                </c:pt>
              </c:numCache>
            </c:numRef>
          </c:yVal>
          <c:smooth val="1"/>
          <c:extLst>
            <c:ext xmlns:c16="http://schemas.microsoft.com/office/drawing/2014/chart" uri="{C3380CC4-5D6E-409C-BE32-E72D297353CC}">
              <c16:uniqueId val="{00000000-3150-4207-B5ED-2E9043508087}"/>
            </c:ext>
          </c:extLst>
        </c:ser>
        <c:ser>
          <c:idx val="11"/>
          <c:order val="11"/>
          <c:tx>
            <c:strRef>
              <c:f>'Seg100a Boiler Premix'!$AO$6</c:f>
              <c:strCache>
                <c:ptCount val="1"/>
                <c:pt idx="0">
                  <c:v>GW17</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Premix'!$AO$19:$AO$26</c:f>
              <c:numCache>
                <c:formatCode>General</c:formatCode>
                <c:ptCount val="8"/>
                <c:pt idx="0">
                  <c:v>7.3</c:v>
                </c:pt>
                <c:pt idx="1">
                  <c:v>6.9</c:v>
                </c:pt>
                <c:pt idx="2">
                  <c:v>#N/A</c:v>
                </c:pt>
                <c:pt idx="3">
                  <c:v>6.3</c:v>
                </c:pt>
                <c:pt idx="4">
                  <c:v>5.9</c:v>
                </c:pt>
                <c:pt idx="5">
                  <c:v>5.3</c:v>
                </c:pt>
                <c:pt idx="6">
                  <c:v>#N/A</c:v>
                </c:pt>
                <c:pt idx="7">
                  <c:v>#N/A</c:v>
                </c:pt>
              </c:numCache>
            </c:numRef>
          </c:yVal>
          <c:smooth val="1"/>
          <c:extLst>
            <c:ext xmlns:c16="http://schemas.microsoft.com/office/drawing/2014/chart" uri="{C3380CC4-5D6E-409C-BE32-E72D297353CC}">
              <c16:uniqueId val="{00000001-3150-4207-B5ED-2E9043508087}"/>
            </c:ext>
          </c:extLst>
        </c:ser>
        <c:ser>
          <c:idx val="12"/>
          <c:order val="12"/>
          <c:tx>
            <c:strRef>
              <c:f>'Seg100a Boiler Premix'!$AP$6</c:f>
              <c:strCache>
                <c:ptCount val="1"/>
                <c:pt idx="0">
                  <c:v>EB01</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Premix'!$AP$19:$AP$26</c:f>
              <c:numCache>
                <c:formatCode>General</c:formatCode>
                <c:ptCount val="8"/>
                <c:pt idx="0">
                  <c:v>15.038663143934185</c:v>
                </c:pt>
                <c:pt idx="1">
                  <c:v>14.823581773435031</c:v>
                </c:pt>
                <c:pt idx="2">
                  <c:v>13.993752134055905</c:v>
                </c:pt>
                <c:pt idx="3">
                  <c:v>14.262752649509569</c:v>
                </c:pt>
                <c:pt idx="4">
                  <c:v>14.55279945622514</c:v>
                </c:pt>
                <c:pt idx="5">
                  <c:v>15.323315359675012</c:v>
                </c:pt>
                <c:pt idx="6">
                  <c:v>#N/A</c:v>
                </c:pt>
                <c:pt idx="7">
                  <c:v>#N/A</c:v>
                </c:pt>
              </c:numCache>
            </c:numRef>
          </c:yVal>
          <c:smooth val="1"/>
          <c:extLst>
            <c:ext xmlns:c16="http://schemas.microsoft.com/office/drawing/2014/chart" uri="{C3380CC4-5D6E-409C-BE32-E72D297353CC}">
              <c16:uniqueId val="{00000002-3150-4207-B5ED-2E9043508087}"/>
            </c:ext>
          </c:extLst>
        </c:ser>
        <c:ser>
          <c:idx val="13"/>
          <c:order val="13"/>
          <c:tx>
            <c:strRef>
              <c:f>'Seg100a Boiler Premix'!$AQ$6</c:f>
              <c:strCache>
                <c:ptCount val="1"/>
                <c:pt idx="0">
                  <c:v>GW13</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Premix'!$AQ$19:$AQ$26</c:f>
              <c:numCache>
                <c:formatCode>General</c:formatCode>
                <c:ptCount val="8"/>
                <c:pt idx="0">
                  <c:v>11.5</c:v>
                </c:pt>
                <c:pt idx="1">
                  <c:v>12</c:v>
                </c:pt>
                <c:pt idx="2">
                  <c:v>#N/A</c:v>
                </c:pt>
                <c:pt idx="3">
                  <c:v>11.1</c:v>
                </c:pt>
                <c:pt idx="4">
                  <c:v>9.1999999999999993</c:v>
                </c:pt>
                <c:pt idx="5">
                  <c:v>7.1</c:v>
                </c:pt>
                <c:pt idx="6">
                  <c:v>5.8</c:v>
                </c:pt>
                <c:pt idx="7">
                  <c:v>4.8</c:v>
                </c:pt>
              </c:numCache>
            </c:numRef>
          </c:yVal>
          <c:smooth val="1"/>
          <c:extLst>
            <c:ext xmlns:c16="http://schemas.microsoft.com/office/drawing/2014/chart" uri="{C3380CC4-5D6E-409C-BE32-E72D297353CC}">
              <c16:uniqueId val="{00000003-3150-4207-B5ED-2E9043508087}"/>
            </c:ext>
          </c:extLst>
        </c:ser>
        <c:ser>
          <c:idx val="14"/>
          <c:order val="14"/>
          <c:tx>
            <c:strRef>
              <c:f>'Seg100a Boiler Premix'!$AR$6</c:f>
              <c:strCache>
                <c:ptCount val="1"/>
                <c:pt idx="0">
                  <c:v>EN01</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Premix'!$AR$19:$AR$26</c:f>
              <c:numCache>
                <c:formatCode>General</c:formatCode>
                <c:ptCount val="8"/>
                <c:pt idx="0">
                  <c:v>5.4040579932736037</c:v>
                </c:pt>
                <c:pt idx="1">
                  <c:v>#N/A</c:v>
                </c:pt>
                <c:pt idx="2">
                  <c:v>#N/A</c:v>
                </c:pt>
                <c:pt idx="3">
                  <c:v>5.4331299394322885</c:v>
                </c:pt>
                <c:pt idx="4">
                  <c:v>#N/A</c:v>
                </c:pt>
                <c:pt idx="5">
                  <c:v>6.8532808851892417</c:v>
                </c:pt>
                <c:pt idx="6">
                  <c:v>#N/A</c:v>
                </c:pt>
                <c:pt idx="7">
                  <c:v>#N/A</c:v>
                </c:pt>
              </c:numCache>
            </c:numRef>
          </c:yVal>
          <c:smooth val="1"/>
          <c:extLst>
            <c:ext xmlns:c16="http://schemas.microsoft.com/office/drawing/2014/chart" uri="{C3380CC4-5D6E-409C-BE32-E72D297353CC}">
              <c16:uniqueId val="{00000004-3150-4207-B5ED-2E9043508087}"/>
            </c:ext>
          </c:extLst>
        </c:ser>
        <c:ser>
          <c:idx val="15"/>
          <c:order val="15"/>
          <c:tx>
            <c:strRef>
              <c:f>'Seg100a Boiler Premix'!$AS$6</c:f>
              <c:strCache>
                <c:ptCount val="1"/>
                <c:pt idx="0">
                  <c:v>EN02</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Premix'!$AS$19:$AS$26</c:f>
              <c:numCache>
                <c:formatCode>General</c:formatCode>
                <c:ptCount val="8"/>
                <c:pt idx="0">
                  <c:v>22.024534488168964</c:v>
                </c:pt>
                <c:pt idx="1">
                  <c:v>#N/A</c:v>
                </c:pt>
                <c:pt idx="2">
                  <c:v>#N/A</c:v>
                </c:pt>
                <c:pt idx="3">
                  <c:v>14.961800025319899</c:v>
                </c:pt>
                <c:pt idx="4">
                  <c:v>#N/A</c:v>
                </c:pt>
                <c:pt idx="5">
                  <c:v>22.055713126576151</c:v>
                </c:pt>
                <c:pt idx="6">
                  <c:v>#N/A</c:v>
                </c:pt>
                <c:pt idx="7">
                  <c:v>23.854562038003731</c:v>
                </c:pt>
              </c:numCache>
            </c:numRef>
          </c:yVal>
          <c:smooth val="1"/>
          <c:extLst>
            <c:ext xmlns:c16="http://schemas.microsoft.com/office/drawing/2014/chart" uri="{C3380CC4-5D6E-409C-BE32-E72D297353CC}">
              <c16:uniqueId val="{00000005-3150-4207-B5ED-2E9043508087}"/>
            </c:ext>
          </c:extLst>
        </c:ser>
        <c:ser>
          <c:idx val="16"/>
          <c:order val="16"/>
          <c:tx>
            <c:strRef>
              <c:f>'Seg100a Boiler Premix'!$AT$6</c:f>
              <c:strCache>
                <c:ptCount val="1"/>
                <c:pt idx="0">
                  <c:v>GA11</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Premix'!$AT$19:$AT$26</c:f>
              <c:numCache>
                <c:formatCode>General</c:formatCode>
                <c:ptCount val="8"/>
                <c:pt idx="0">
                  <c:v>12.98767327129044</c:v>
                </c:pt>
                <c:pt idx="1">
                  <c:v>#N/A</c:v>
                </c:pt>
                <c:pt idx="2">
                  <c:v>#N/A</c:v>
                </c:pt>
                <c:pt idx="3">
                  <c:v>6.2721359439145035</c:v>
                </c:pt>
                <c:pt idx="4">
                  <c:v>#N/A</c:v>
                </c:pt>
                <c:pt idx="5">
                  <c:v>2.6436821421130299</c:v>
                </c:pt>
                <c:pt idx="6">
                  <c:v>#N/A</c:v>
                </c:pt>
                <c:pt idx="7">
                  <c:v>#N/A</c:v>
                </c:pt>
              </c:numCache>
            </c:numRef>
          </c:yVal>
          <c:smooth val="1"/>
          <c:extLst>
            <c:ext xmlns:c16="http://schemas.microsoft.com/office/drawing/2014/chart" uri="{C3380CC4-5D6E-409C-BE32-E72D297353CC}">
              <c16:uniqueId val="{00000006-3150-4207-B5ED-2E9043508087}"/>
            </c:ext>
          </c:extLst>
        </c:ser>
        <c:ser>
          <c:idx val="17"/>
          <c:order val="17"/>
          <c:tx>
            <c:strRef>
              <c:f>'Seg100a Boiler Premix'!$AU$6</c:f>
              <c:strCache>
                <c:ptCount val="1"/>
                <c:pt idx="0">
                  <c:v>EN21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Premix'!$AU$19:$AU$26</c:f>
              <c:numCache>
                <c:formatCode>General</c:formatCode>
                <c:ptCount val="8"/>
                <c:pt idx="0">
                  <c:v>12.426648837392507</c:v>
                </c:pt>
                <c:pt idx="1">
                  <c:v>#N/A</c:v>
                </c:pt>
                <c:pt idx="2">
                  <c:v>#N/A</c:v>
                </c:pt>
                <c:pt idx="3">
                  <c:v>15.652542996081058</c:v>
                </c:pt>
                <c:pt idx="4">
                  <c:v>#N/A</c:v>
                </c:pt>
                <c:pt idx="5">
                  <c:v>10.665787708874053</c:v>
                </c:pt>
                <c:pt idx="6">
                  <c:v>#N/A</c:v>
                </c:pt>
                <c:pt idx="7">
                  <c:v>#N/A</c:v>
                </c:pt>
              </c:numCache>
            </c:numRef>
          </c:yVal>
          <c:smooth val="1"/>
          <c:extLst>
            <c:ext xmlns:c16="http://schemas.microsoft.com/office/drawing/2014/chart" uri="{C3380CC4-5D6E-409C-BE32-E72D297353CC}">
              <c16:uniqueId val="{00000007-3150-4207-B5ED-2E9043508087}"/>
            </c:ext>
          </c:extLst>
        </c:ser>
        <c:ser>
          <c:idx val="20"/>
          <c:order val="20"/>
          <c:tx>
            <c:strRef>
              <c:f>'Seg100a Boiler Premix'!$AX$6</c:f>
              <c:strCache>
                <c:ptCount val="1"/>
                <c:pt idx="0">
                  <c:v>GW21</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Premix'!$AX$19:$AX$26</c:f>
              <c:numCache>
                <c:formatCode>General</c:formatCode>
                <c:ptCount val="8"/>
                <c:pt idx="0">
                  <c:v>12.72</c:v>
                </c:pt>
                <c:pt idx="1">
                  <c:v>10.57</c:v>
                </c:pt>
                <c:pt idx="2">
                  <c:v>#N/A</c:v>
                </c:pt>
                <c:pt idx="3">
                  <c:v>9.24</c:v>
                </c:pt>
                <c:pt idx="4">
                  <c:v>8.5</c:v>
                </c:pt>
                <c:pt idx="5">
                  <c:v>7.69</c:v>
                </c:pt>
                <c:pt idx="6">
                  <c:v>7.14</c:v>
                </c:pt>
                <c:pt idx="7">
                  <c:v>#N/A</c:v>
                </c:pt>
              </c:numCache>
            </c:numRef>
          </c:yVal>
          <c:smooth val="1"/>
          <c:extLst>
            <c:ext xmlns:c16="http://schemas.microsoft.com/office/drawing/2014/chart" uri="{C3380CC4-5D6E-409C-BE32-E72D297353CC}">
              <c16:uniqueId val="{00000008-3150-4207-B5ED-2E9043508087}"/>
            </c:ext>
          </c:extLst>
        </c:ser>
        <c:ser>
          <c:idx val="21"/>
          <c:order val="21"/>
          <c:tx>
            <c:strRef>
              <c:f>'Seg100a Boiler Premix'!$AY$6</c:f>
              <c:strCache>
                <c:ptCount val="1"/>
                <c:pt idx="0">
                  <c:v>GW23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numRef>
              <c:f>'Seg100a Boiler Premix'!$AC$19:$AC$26</c:f>
              <c:numCache>
                <c:formatCode>General</c:formatCode>
                <c:ptCount val="8"/>
                <c:pt idx="0">
                  <c:v>0</c:v>
                </c:pt>
                <c:pt idx="1">
                  <c:v>10</c:v>
                </c:pt>
                <c:pt idx="2">
                  <c:v>20</c:v>
                </c:pt>
                <c:pt idx="3">
                  <c:v>23</c:v>
                </c:pt>
                <c:pt idx="4">
                  <c:v>30</c:v>
                </c:pt>
                <c:pt idx="5">
                  <c:v>40</c:v>
                </c:pt>
                <c:pt idx="6">
                  <c:v>50</c:v>
                </c:pt>
                <c:pt idx="7">
                  <c:v>60</c:v>
                </c:pt>
              </c:numCache>
            </c:numRef>
          </c:xVal>
          <c:yVal>
            <c:numRef>
              <c:f>'Seg100a Boiler Premix'!$AY$19:$AY$26</c:f>
              <c:numCache>
                <c:formatCode>General</c:formatCode>
                <c:ptCount val="8"/>
                <c:pt idx="0">
                  <c:v>22.5</c:v>
                </c:pt>
                <c:pt idx="1">
                  <c:v>21.1</c:v>
                </c:pt>
                <c:pt idx="2">
                  <c:v>#N/A</c:v>
                </c:pt>
                <c:pt idx="3">
                  <c:v>19.8</c:v>
                </c:pt>
                <c:pt idx="4">
                  <c:v>19.2</c:v>
                </c:pt>
                <c:pt idx="5">
                  <c:v>18.5</c:v>
                </c:pt>
                <c:pt idx="6">
                  <c:v>18.2</c:v>
                </c:pt>
                <c:pt idx="7">
                  <c:v>17.100000000000001</c:v>
                </c:pt>
              </c:numCache>
            </c:numRef>
          </c:yVal>
          <c:smooth val="1"/>
          <c:extLst>
            <c:ext xmlns:c16="http://schemas.microsoft.com/office/drawing/2014/chart" uri="{C3380CC4-5D6E-409C-BE32-E72D297353CC}">
              <c16:uniqueId val="{00000009-3150-4207-B5ED-2E9043508087}"/>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0"/>
                <c:order val="0"/>
                <c:tx>
                  <c:strRef>
                    <c:extLst>
                      <c:ext uri="{02D57815-91ED-43cb-92C2-25804820EDAC}">
                        <c15:formulaRef>
                          <c15:sqref>'Seg100a Boiler Premix'!$AD$6</c15:sqref>
                        </c15:formulaRef>
                      </c:ext>
                    </c:extLst>
                    <c:strCache>
                      <c:ptCount val="1"/>
                      <c:pt idx="0">
                        <c:v>GW01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'Seg100a Boiler Premix'!$AD$19:$AD$26</c15:sqref>
                        </c15:formulaRef>
                      </c:ext>
                    </c:extLst>
                    <c:numCache>
                      <c:formatCode>General</c:formatCode>
                      <c:ptCount val="8"/>
                      <c:pt idx="0">
                        <c:v>20.323787395936588</c:v>
                      </c:pt>
                      <c:pt idx="1">
                        <c:v>19.035380278636257</c:v>
                      </c:pt>
                      <c:pt idx="2">
                        <c:v>#N/A</c:v>
                      </c:pt>
                      <c:pt idx="3">
                        <c:v>18.009367425348731</c:v>
                      </c:pt>
                      <c:pt idx="4">
                        <c:v>17.448556156561729</c:v>
                      </c:pt>
                      <c:pt idx="5">
                        <c:v>15.860849899402588</c:v>
                      </c:pt>
                      <c:pt idx="6">
                        <c:v>#N/A</c:v>
                      </c:pt>
                      <c:pt idx="7">
                        <c:v>#N/A</c:v>
                      </c:pt>
                    </c:numCache>
                  </c:numRef>
                </c:yVal>
                <c:smooth val="1"/>
                <c:extLst>
                  <c:ext xmlns:c16="http://schemas.microsoft.com/office/drawing/2014/chart" uri="{C3380CC4-5D6E-409C-BE32-E72D297353CC}">
                    <c16:uniqueId val="{0000000A-3150-4207-B5ED-2E9043508087}"/>
                  </c:ext>
                </c:extLst>
              </c15:ser>
            </c15:filteredScatterSeries>
            <c15:filteredScatterSeries>
              <c15:ser>
                <c:idx val="1"/>
                <c:order val="1"/>
                <c:tx>
                  <c:strRef>
                    <c:extLst xmlns:c15="http://schemas.microsoft.com/office/drawing/2012/chart">
                      <c:ext xmlns:c15="http://schemas.microsoft.com/office/drawing/2012/chart" uri="{02D57815-91ED-43cb-92C2-25804820EDAC}">
                        <c15:formulaRef>
                          <c15:sqref>'Seg100a Boiler Premix'!$AE$6</c15:sqref>
                        </c15:formulaRef>
                      </c:ext>
                    </c:extLst>
                    <c:strCache>
                      <c:ptCount val="1"/>
                      <c:pt idx="0">
                        <c:v>AP02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Premix'!$AE$19:$AE$26</c15:sqref>
                        </c15:formulaRef>
                      </c:ext>
                    </c:extLst>
                    <c:numCache>
                      <c:formatCode>General</c:formatCode>
                      <c:ptCount val="8"/>
                      <c:pt idx="0">
                        <c:v>14.10624880050328</c:v>
                      </c:pt>
                      <c:pt idx="1">
                        <c:v>#N/A</c:v>
                      </c:pt>
                      <c:pt idx="2">
                        <c:v>#N/A</c:v>
                      </c:pt>
                      <c:pt idx="3">
                        <c:v>2.9341939906248009</c:v>
                      </c:pt>
                      <c:pt idx="4">
                        <c:v>#N/A</c:v>
                      </c:pt>
                      <c:pt idx="5">
                        <c:v>3.3825315614009877</c:v>
                      </c:pt>
                      <c:pt idx="6">
                        <c:v>2.9756220444386074</c:v>
                      </c:pt>
                      <c:pt idx="7">
                        <c:v>1.5807076350099132</c:v>
                      </c:pt>
                    </c:numCache>
                  </c:numRef>
                </c:yVal>
                <c:smooth val="1"/>
                <c:extLst xmlns:c15="http://schemas.microsoft.com/office/drawing/2012/chart">
                  <c:ext xmlns:c16="http://schemas.microsoft.com/office/drawing/2014/chart" uri="{C3380CC4-5D6E-409C-BE32-E72D297353CC}">
                    <c16:uniqueId val="{0000000B-3150-4207-B5ED-2E9043508087}"/>
                  </c:ext>
                </c:extLst>
              </c15:ser>
            </c15:filteredScatterSeries>
            <c15:filteredScatterSeries>
              <c15:ser>
                <c:idx val="2"/>
                <c:order val="2"/>
                <c:tx>
                  <c:strRef>
                    <c:extLst xmlns:c15="http://schemas.microsoft.com/office/drawing/2012/chart">
                      <c:ext xmlns:c15="http://schemas.microsoft.com/office/drawing/2012/chart" uri="{02D57815-91ED-43cb-92C2-25804820EDAC}">
                        <c15:formulaRef>
                          <c15:sqref>'Seg100a Boiler Premix'!$AF$6</c15:sqref>
                        </c15:formulaRef>
                      </c:ext>
                    </c:extLst>
                    <c:strCache>
                      <c:ptCount val="1"/>
                      <c:pt idx="0">
                        <c:v>D5v0</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Premix'!$AF$19:$AF$26</c15:sqref>
                        </c15:formulaRef>
                      </c:ext>
                    </c:extLst>
                    <c:numCache>
                      <c:formatCode>General</c:formatCode>
                      <c:ptCount val="8"/>
                      <c:pt idx="0">
                        <c:v>18.164737410109236</c:v>
                      </c:pt>
                      <c:pt idx="1">
                        <c:v>#N/A</c:v>
                      </c:pt>
                      <c:pt idx="2">
                        <c:v>#N/A</c:v>
                      </c:pt>
                      <c:pt idx="3">
                        <c:v>14.456141073641112</c:v>
                      </c:pt>
                      <c:pt idx="4">
                        <c:v>#N/A</c:v>
                      </c:pt>
                      <c:pt idx="5">
                        <c:v>12.843544639420262</c:v>
                      </c:pt>
                      <c:pt idx="6">
                        <c:v>#N/A</c:v>
                      </c:pt>
                      <c:pt idx="7">
                        <c:v>#N/A</c:v>
                      </c:pt>
                    </c:numCache>
                  </c:numRef>
                </c:yVal>
                <c:smooth val="1"/>
                <c:extLst xmlns:c15="http://schemas.microsoft.com/office/drawing/2012/chart">
                  <c:ext xmlns:c16="http://schemas.microsoft.com/office/drawing/2014/chart" uri="{C3380CC4-5D6E-409C-BE32-E72D297353CC}">
                    <c16:uniqueId val="{0000000C-3150-4207-B5ED-2E9043508087}"/>
                  </c:ext>
                </c:extLst>
              </c15:ser>
            </c15:filteredScatterSeries>
            <c15:filteredScatterSeries>
              <c15:ser>
                <c:idx val="3"/>
                <c:order val="3"/>
                <c:tx>
                  <c:strRef>
                    <c:extLst xmlns:c15="http://schemas.microsoft.com/office/drawing/2012/chart">
                      <c:ext xmlns:c15="http://schemas.microsoft.com/office/drawing/2012/chart" uri="{02D57815-91ED-43cb-92C2-25804820EDAC}">
                        <c15:formulaRef>
                          <c15:sqref>'Seg100a Boiler Premix'!$AG$6</c15:sqref>
                        </c15:formulaRef>
                      </c:ext>
                    </c:extLst>
                    <c:strCache>
                      <c:ptCount val="1"/>
                      <c:pt idx="0">
                        <c:v>D4v0</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Premix'!$AG$19:$AG$26</c15:sqref>
                        </c15:formulaRef>
                      </c:ext>
                    </c:extLst>
                    <c:numCache>
                      <c:formatCode>General</c:formatCode>
                      <c:ptCount val="8"/>
                      <c:pt idx="0">
                        <c:v>0.76675802809070748</c:v>
                      </c:pt>
                      <c:pt idx="1">
                        <c:v>0.78801656457846569</c:v>
                      </c:pt>
                      <c:pt idx="2">
                        <c:v>0.2091585648700138</c:v>
                      </c:pt>
                      <c:pt idx="3">
                        <c:v>1.2291374997402122</c:v>
                      </c:pt>
                      <c:pt idx="4">
                        <c:v>0.71716886278067871</c:v>
                      </c:pt>
                      <c:pt idx="5">
                        <c:v>0.34545397870182537</c:v>
                      </c:pt>
                      <c:pt idx="6">
                        <c:v>0.17826104314953142</c:v>
                      </c:pt>
                      <c:pt idx="7">
                        <c:v>1.2726819490782528</c:v>
                      </c:pt>
                    </c:numCache>
                  </c:numRef>
                </c:yVal>
                <c:smooth val="1"/>
                <c:extLst xmlns:c15="http://schemas.microsoft.com/office/drawing/2012/chart">
                  <c:ext xmlns:c16="http://schemas.microsoft.com/office/drawing/2014/chart" uri="{C3380CC4-5D6E-409C-BE32-E72D297353CC}">
                    <c16:uniqueId val="{0000000D-3150-4207-B5ED-2E9043508087}"/>
                  </c:ext>
                </c:extLst>
              </c15:ser>
            </c15:filteredScatterSeries>
            <c15:filteredScatterSeries>
              <c15:ser>
                <c:idx val="4"/>
                <c:order val="4"/>
                <c:tx>
                  <c:strRef>
                    <c:extLst xmlns:c15="http://schemas.microsoft.com/office/drawing/2012/chart">
                      <c:ext xmlns:c15="http://schemas.microsoft.com/office/drawing/2012/chart" uri="{02D57815-91ED-43cb-92C2-25804820EDAC}">
                        <c15:formulaRef>
                          <c15:sqref>'Seg100a Boiler Premix'!$AH$6</c15:sqref>
                        </c15:formulaRef>
                      </c:ext>
                    </c:extLst>
                    <c:strCache>
                      <c:ptCount val="1"/>
                      <c:pt idx="0">
                        <c:v>D6</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Premix'!$AH$19:$AH$26</c15:sqref>
                        </c15:formulaRef>
                      </c:ext>
                    </c:extLst>
                    <c:numCache>
                      <c:formatCode>General</c:formatCode>
                      <c:ptCount val="8"/>
                      <c:pt idx="0">
                        <c:v>1.2671596196013899</c:v>
                      </c:pt>
                      <c:pt idx="1">
                        <c:v>#N/A</c:v>
                      </c:pt>
                      <c:pt idx="2">
                        <c:v>#N/A</c:v>
                      </c:pt>
                      <c:pt idx="3">
                        <c:v>1.1754033774703057</c:v>
                      </c:pt>
                      <c:pt idx="4">
                        <c:v>#N/A</c:v>
                      </c:pt>
                      <c:pt idx="5">
                        <c:v>0.62694146279346075</c:v>
                      </c:pt>
                      <c:pt idx="6">
                        <c:v>#N/A</c:v>
                      </c:pt>
                      <c:pt idx="7">
                        <c:v>#N/A</c:v>
                      </c:pt>
                    </c:numCache>
                  </c:numRef>
                </c:yVal>
                <c:smooth val="1"/>
                <c:extLst xmlns:c15="http://schemas.microsoft.com/office/drawing/2012/chart">
                  <c:ext xmlns:c16="http://schemas.microsoft.com/office/drawing/2014/chart" uri="{C3380CC4-5D6E-409C-BE32-E72D297353CC}">
                    <c16:uniqueId val="{0000000E-3150-4207-B5ED-2E9043508087}"/>
                  </c:ext>
                </c:extLst>
              </c15:ser>
            </c15:filteredScatterSeries>
            <c15:filteredScatterSeries>
              <c15:ser>
                <c:idx val="5"/>
                <c:order val="5"/>
                <c:tx>
                  <c:strRef>
                    <c:extLst xmlns:c15="http://schemas.microsoft.com/office/drawing/2012/chart">
                      <c:ext xmlns:c15="http://schemas.microsoft.com/office/drawing/2012/chart" uri="{02D57815-91ED-43cb-92C2-25804820EDAC}">
                        <c15:formulaRef>
                          <c15:sqref>'Seg100a Boiler Premix'!$AI$6</c15:sqref>
                        </c15:formulaRef>
                      </c:ext>
                    </c:extLst>
                    <c:strCache>
                      <c:ptCount val="1"/>
                      <c:pt idx="0">
                        <c:v>GW05</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Premix'!$AI$19:$AI$26</c15:sqref>
                        </c15:formulaRef>
                      </c:ext>
                    </c:extLst>
                    <c:numCache>
                      <c:formatCode>General</c:formatCode>
                      <c:ptCount val="8"/>
                      <c:pt idx="0">
                        <c:v>9.9</c:v>
                      </c:pt>
                      <c:pt idx="1">
                        <c:v>8.6999999999999993</c:v>
                      </c:pt>
                      <c:pt idx="2">
                        <c:v>#N/A</c:v>
                      </c:pt>
                      <c:pt idx="3">
                        <c:v>7.8</c:v>
                      </c:pt>
                      <c:pt idx="4">
                        <c:v>7.4</c:v>
                      </c:pt>
                      <c:pt idx="5">
                        <c:v>7</c:v>
                      </c:pt>
                      <c:pt idx="6">
                        <c:v>6.3</c:v>
                      </c:pt>
                      <c:pt idx="7">
                        <c:v>#N/A</c:v>
                      </c:pt>
                    </c:numCache>
                  </c:numRef>
                </c:yVal>
                <c:smooth val="1"/>
                <c:extLst xmlns:c15="http://schemas.microsoft.com/office/drawing/2012/chart">
                  <c:ext xmlns:c16="http://schemas.microsoft.com/office/drawing/2014/chart" uri="{C3380CC4-5D6E-409C-BE32-E72D297353CC}">
                    <c16:uniqueId val="{0000000F-3150-4207-B5ED-2E9043508087}"/>
                  </c:ext>
                </c:extLst>
              </c15:ser>
            </c15:filteredScatterSeries>
            <c15:filteredScatterSeries>
              <c15:ser>
                <c:idx val="6"/>
                <c:order val="6"/>
                <c:tx>
                  <c:strRef>
                    <c:extLst xmlns:c15="http://schemas.microsoft.com/office/drawing/2012/chart">
                      <c:ext xmlns:c15="http://schemas.microsoft.com/office/drawing/2012/chart" uri="{02D57815-91ED-43cb-92C2-25804820EDAC}">
                        <c15:formulaRef>
                          <c15:sqref>'Seg100a Boiler Premix'!$AJ$6</c15:sqref>
                        </c15:formulaRef>
                      </c:ext>
                    </c:extLst>
                    <c:strCache>
                      <c:ptCount val="1"/>
                      <c:pt idx="0">
                        <c:v>GW06</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Premix'!$AJ$19:$AJ$26</c15:sqref>
                        </c15:formulaRef>
                      </c:ext>
                    </c:extLst>
                    <c:numCache>
                      <c:formatCode>General</c:formatCode>
                      <c:ptCount val="8"/>
                      <c:pt idx="0">
                        <c:v>19.3</c:v>
                      </c:pt>
                      <c:pt idx="1">
                        <c:v>17.3</c:v>
                      </c:pt>
                      <c:pt idx="2">
                        <c:v>#N/A</c:v>
                      </c:pt>
                      <c:pt idx="3">
                        <c:v>16.7</c:v>
                      </c:pt>
                      <c:pt idx="4">
                        <c:v>16.899999999999999</c:v>
                      </c:pt>
                      <c:pt idx="5">
                        <c:v>17.5</c:v>
                      </c:pt>
                      <c:pt idx="6">
                        <c:v>#N/A</c:v>
                      </c:pt>
                      <c:pt idx="7">
                        <c:v>#N/A</c:v>
                      </c:pt>
                    </c:numCache>
                  </c:numRef>
                </c:yVal>
                <c:smooth val="1"/>
                <c:extLst xmlns:c15="http://schemas.microsoft.com/office/drawing/2012/chart">
                  <c:ext xmlns:c16="http://schemas.microsoft.com/office/drawing/2014/chart" uri="{C3380CC4-5D6E-409C-BE32-E72D297353CC}">
                    <c16:uniqueId val="{00000010-3150-4207-B5ED-2E9043508087}"/>
                  </c:ext>
                </c:extLst>
              </c15:ser>
            </c15:filteredScatterSeries>
            <c15:filteredScatterSeries>
              <c15:ser>
                <c:idx val="7"/>
                <c:order val="7"/>
                <c:tx>
                  <c:strRef>
                    <c:extLst xmlns:c15="http://schemas.microsoft.com/office/drawing/2012/chart">
                      <c:ext xmlns:c15="http://schemas.microsoft.com/office/drawing/2012/chart" uri="{02D57815-91ED-43cb-92C2-25804820EDAC}">
                        <c15:formulaRef>
                          <c15:sqref>'Seg100a Boiler Premix'!$AK$6</c15:sqref>
                        </c15:formulaRef>
                      </c:ext>
                    </c:extLst>
                    <c:strCache>
                      <c:ptCount val="1"/>
                      <c:pt idx="0">
                        <c:v>GW07</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Premix'!$AK$19:$AK$26</c15:sqref>
                        </c15:formulaRef>
                      </c:ext>
                    </c:extLst>
                    <c:numCache>
                      <c:formatCode>General</c:formatCode>
                      <c:ptCount val="8"/>
                      <c:pt idx="0">
                        <c:v>5.9</c:v>
                      </c:pt>
                      <c:pt idx="1">
                        <c:v>5.4</c:v>
                      </c:pt>
                      <c:pt idx="2">
                        <c:v>#N/A</c:v>
                      </c:pt>
                      <c:pt idx="3">
                        <c:v>4.7</c:v>
                      </c:pt>
                      <c:pt idx="4">
                        <c:v>4.2</c:v>
                      </c:pt>
                      <c:pt idx="5">
                        <c:v>3.6</c:v>
                      </c:pt>
                      <c:pt idx="6">
                        <c:v>3</c:v>
                      </c:pt>
                      <c:pt idx="7">
                        <c:v>2.4</c:v>
                      </c:pt>
                    </c:numCache>
                  </c:numRef>
                </c:yVal>
                <c:smooth val="1"/>
                <c:extLst xmlns:c15="http://schemas.microsoft.com/office/drawing/2012/chart">
                  <c:ext xmlns:c16="http://schemas.microsoft.com/office/drawing/2014/chart" uri="{C3380CC4-5D6E-409C-BE32-E72D297353CC}">
                    <c16:uniqueId val="{00000011-3150-4207-B5ED-2E9043508087}"/>
                  </c:ext>
                </c:extLst>
              </c15:ser>
            </c15:filteredScatterSeries>
            <c15:filteredScatterSeries>
              <c15:ser>
                <c:idx val="8"/>
                <c:order val="8"/>
                <c:tx>
                  <c:strRef>
                    <c:extLst xmlns:c15="http://schemas.microsoft.com/office/drawing/2012/chart">
                      <c:ext xmlns:c15="http://schemas.microsoft.com/office/drawing/2012/chart" uri="{02D57815-91ED-43cb-92C2-25804820EDAC}">
                        <c15:formulaRef>
                          <c15:sqref>'Seg100a Boiler Premix'!$AL$6</c15:sqref>
                        </c15:formulaRef>
                      </c:ext>
                    </c:extLst>
                    <c:strCache>
                      <c:ptCount val="1"/>
                      <c:pt idx="0">
                        <c:v>GW08</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Premix'!$AL$19:$AL$26</c15:sqref>
                        </c15:formulaRef>
                      </c:ext>
                    </c:extLst>
                    <c:numCache>
                      <c:formatCode>General</c:formatCode>
                      <c:ptCount val="8"/>
                      <c:pt idx="0">
                        <c:v>52.7</c:v>
                      </c:pt>
                      <c:pt idx="1">
                        <c:v>53.5</c:v>
                      </c:pt>
                      <c:pt idx="2">
                        <c:v>#N/A</c:v>
                      </c:pt>
                      <c:pt idx="3">
                        <c:v>48.2</c:v>
                      </c:pt>
                      <c:pt idx="4">
                        <c:v>51.2</c:v>
                      </c:pt>
                      <c:pt idx="5">
                        <c:v>51.2</c:v>
                      </c:pt>
                      <c:pt idx="6">
                        <c:v>50.9</c:v>
                      </c:pt>
                      <c:pt idx="7">
                        <c:v>#N/A</c:v>
                      </c:pt>
                    </c:numCache>
                  </c:numRef>
                </c:yVal>
                <c:smooth val="1"/>
                <c:extLst xmlns:c15="http://schemas.microsoft.com/office/drawing/2012/chart">
                  <c:ext xmlns:c16="http://schemas.microsoft.com/office/drawing/2014/chart" uri="{C3380CC4-5D6E-409C-BE32-E72D297353CC}">
                    <c16:uniqueId val="{00000012-3150-4207-B5ED-2E9043508087}"/>
                  </c:ext>
                </c:extLst>
              </c15:ser>
            </c15:filteredScatterSeries>
            <c15:filteredScatterSeries>
              <c15:ser>
                <c:idx val="9"/>
                <c:order val="9"/>
                <c:tx>
                  <c:strRef>
                    <c:extLst xmlns:c15="http://schemas.microsoft.com/office/drawing/2012/chart">
                      <c:ext xmlns:c15="http://schemas.microsoft.com/office/drawing/2012/chart" uri="{02D57815-91ED-43cb-92C2-25804820EDAC}">
                        <c15:formulaRef>
                          <c15:sqref>'Seg100a Boiler Premix'!$AM$6</c15:sqref>
                        </c15:formulaRef>
                      </c:ext>
                    </c:extLst>
                    <c:strCache>
                      <c:ptCount val="1"/>
                      <c:pt idx="0">
                        <c:v>GW10</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Premix'!$AM$19:$AM$26</c15:sqref>
                        </c15:formulaRef>
                      </c:ext>
                    </c:extLst>
                    <c:numCache>
                      <c:formatCode>General</c:formatCode>
                      <c:ptCount val="8"/>
                      <c:pt idx="0">
                        <c:v>7.4</c:v>
                      </c:pt>
                      <c:pt idx="1">
                        <c:v>6.7</c:v>
                      </c:pt>
                      <c:pt idx="2">
                        <c:v>#N/A</c:v>
                      </c:pt>
                      <c:pt idx="3">
                        <c:v>5.8</c:v>
                      </c:pt>
                      <c:pt idx="4">
                        <c:v>5.0999999999999996</c:v>
                      </c:pt>
                      <c:pt idx="5">
                        <c:v>4.8</c:v>
                      </c:pt>
                      <c:pt idx="6">
                        <c:v>4.4000000000000004</c:v>
                      </c:pt>
                      <c:pt idx="7">
                        <c:v>3.8</c:v>
                      </c:pt>
                    </c:numCache>
                  </c:numRef>
                </c:yVal>
                <c:smooth val="1"/>
                <c:extLst xmlns:c15="http://schemas.microsoft.com/office/drawing/2012/chart">
                  <c:ext xmlns:c16="http://schemas.microsoft.com/office/drawing/2014/chart" uri="{C3380CC4-5D6E-409C-BE32-E72D297353CC}">
                    <c16:uniqueId val="{00000013-3150-4207-B5ED-2E9043508087}"/>
                  </c:ext>
                </c:extLst>
              </c15:ser>
            </c15:filteredScatterSeries>
            <c15:filteredScatterSeries>
              <c15:ser>
                <c:idx val="18"/>
                <c:order val="18"/>
                <c:tx>
                  <c:strRef>
                    <c:extLst xmlns:c15="http://schemas.microsoft.com/office/drawing/2012/chart">
                      <c:ext xmlns:c15="http://schemas.microsoft.com/office/drawing/2012/chart" uri="{02D57815-91ED-43cb-92C2-25804820EDAC}">
                        <c15:formulaRef>
                          <c15:sqref>'Seg100a Boiler Premix'!$AV$6</c15:sqref>
                        </c15:formulaRef>
                      </c:ext>
                    </c:extLst>
                    <c:strCache>
                      <c:ptCount val="1"/>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Premix'!$AV$19:$AV$26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4-3150-4207-B5ED-2E9043508087}"/>
                  </c:ext>
                </c:extLst>
              </c15:ser>
            </c15:filteredScatterSeries>
            <c15:filteredScatterSeries>
              <c15:ser>
                <c:idx val="19"/>
                <c:order val="19"/>
                <c:tx>
                  <c:strRef>
                    <c:extLst xmlns:c15="http://schemas.microsoft.com/office/drawing/2012/chart">
                      <c:ext xmlns:c15="http://schemas.microsoft.com/office/drawing/2012/chart" uri="{02D57815-91ED-43cb-92C2-25804820EDAC}">
                        <c15:formulaRef>
                          <c15:sqref>'Seg100a Boiler Premix'!$AW$6</c15:sqref>
                        </c15:formulaRef>
                      </c:ext>
                    </c:extLst>
                    <c:strCache>
                      <c:ptCount val="1"/>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numRef>
                    <c:extLst xmlns:c15="http://schemas.microsoft.com/office/drawing/2012/chart">
                      <c:ext xmlns:c15="http://schemas.microsoft.com/office/drawing/2012/chart" uri="{02D57815-91ED-43cb-92C2-25804820EDAC}">
                        <c15:formulaRef>
                          <c15:sqref>'Seg100a Boiler Premix'!$AC$19:$AC$26</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'Seg100a Boiler Premix'!$AW$19:$AW$26</c15:sqref>
                        </c15:formulaRef>
                      </c:ext>
                    </c:extLst>
                    <c:numCache>
                      <c:formatCode>General</c:formatCode>
                      <c:ptCount val="8"/>
                      <c:pt idx="0">
                        <c:v>#N/A</c:v>
                      </c:pt>
                      <c:pt idx="1">
                        <c:v>#N/A</c:v>
                      </c:pt>
                      <c:pt idx="2">
                        <c:v>#N/A</c:v>
                      </c:pt>
                      <c:pt idx="3">
                        <c:v>#N/A</c:v>
                      </c:pt>
                      <c:pt idx="4">
                        <c:v>#N/A</c:v>
                      </c:pt>
                      <c:pt idx="5">
                        <c:v>#N/A</c:v>
                      </c:pt>
                      <c:pt idx="6">
                        <c:v>#N/A</c:v>
                      </c:pt>
                      <c:pt idx="7">
                        <c:v>#N/A</c:v>
                      </c:pt>
                    </c:numCache>
                  </c:numRef>
                </c:yVal>
                <c:smooth val="1"/>
                <c:extLst xmlns:c15="http://schemas.microsoft.com/office/drawing/2012/chart">
                  <c:ext xmlns:c16="http://schemas.microsoft.com/office/drawing/2014/chart" uri="{C3380CC4-5D6E-409C-BE32-E72D297353CC}">
                    <c16:uniqueId val="{00000015-3150-4207-B5ED-2E9043508087}"/>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'Seg100a Boiler Premix'!$AL$17</c:f>
              <c:strCache>
                <c:ptCount val="1"/>
                <c:pt idx="0">
                  <c:v>CO emissions (ppm)</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UHC Qmin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EB01</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'Seg100a Boiler Premix'!$D$216:$D$219</c:f>
              <c:numCache>
                <c:formatCode>General</c:formatCode>
                <c:ptCount val="4"/>
                <c:pt idx="0">
                  <c:v>0</c:v>
                </c:pt>
                <c:pt idx="1">
                  <c:v>23</c:v>
                </c:pt>
                <c:pt idx="2">
                  <c:v>40</c:v>
                </c:pt>
                <c:pt idx="3">
                  <c:v>60</c:v>
                </c:pt>
              </c:numCache>
            </c:numRef>
          </c:xVal>
          <c:yVal>
            <c:numRef>
              <c:f>'Seg100a Boiler Premix'!$Q$215:$Q$219</c:f>
              <c:numCache>
                <c:formatCode>General</c:formatCode>
                <c:ptCount val="5"/>
                <c:pt idx="1">
                  <c:v>1023.633571023374</c:v>
                </c:pt>
                <c:pt idx="2">
                  <c:v>#N/A</c:v>
                </c:pt>
                <c:pt idx="3">
                  <c:v>443.60431327007308</c:v>
                </c:pt>
                <c:pt idx="4">
                  <c:v>#N/A</c:v>
                </c:pt>
              </c:numCache>
            </c:numRef>
          </c:yVal>
          <c:smooth val="1"/>
          <c:extLst>
            <c:ext xmlns:c16="http://schemas.microsoft.com/office/drawing/2014/chart" uri="{C3380CC4-5D6E-409C-BE32-E72D297353CC}">
              <c16:uniqueId val="{00000000-398C-4F14-8C16-8E0CA3C2D19B}"/>
            </c:ext>
          </c:extLst>
        </c:ser>
        <c:ser>
          <c:idx val="1"/>
          <c:order val="1"/>
          <c:tx>
            <c:v>EN01</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'Seg100a Boiler Premix'!$D$216:$D$219</c:f>
              <c:numCache>
                <c:formatCode>General</c:formatCode>
                <c:ptCount val="4"/>
                <c:pt idx="0">
                  <c:v>0</c:v>
                </c:pt>
                <c:pt idx="1">
                  <c:v>23</c:v>
                </c:pt>
                <c:pt idx="2">
                  <c:v>40</c:v>
                </c:pt>
                <c:pt idx="3">
                  <c:v>60</c:v>
                </c:pt>
              </c:numCache>
            </c:numRef>
          </c:xVal>
          <c:yVal>
            <c:numRef>
              <c:f>'Seg100a Boiler Premix'!$S$216:$S$219</c:f>
              <c:numCache>
                <c:formatCode>General</c:formatCode>
                <c:ptCount val="4"/>
                <c:pt idx="0">
                  <c:v>#N/A</c:v>
                </c:pt>
                <c:pt idx="1">
                  <c:v>#N/A</c:v>
                </c:pt>
                <c:pt idx="2">
                  <c:v>218.82435030285149</c:v>
                </c:pt>
                <c:pt idx="3">
                  <c:v>#N/A</c:v>
                </c:pt>
              </c:numCache>
            </c:numRef>
          </c:yVal>
          <c:smooth val="1"/>
          <c:extLst>
            <c:ext xmlns:c16="http://schemas.microsoft.com/office/drawing/2014/chart" uri="{C3380CC4-5D6E-409C-BE32-E72D297353CC}">
              <c16:uniqueId val="{00000002-398C-4F14-8C16-8E0CA3C2D19B}"/>
            </c:ext>
          </c:extLst>
        </c:ser>
        <c:ser>
          <c:idx val="2"/>
          <c:order val="2"/>
          <c:tx>
            <c:v>EN21</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'Seg100a Boiler Premix'!$D$216:$D$219</c:f>
              <c:numCache>
                <c:formatCode>General</c:formatCode>
                <c:ptCount val="4"/>
                <c:pt idx="0">
                  <c:v>0</c:v>
                </c:pt>
                <c:pt idx="1">
                  <c:v>23</c:v>
                </c:pt>
                <c:pt idx="2">
                  <c:v>40</c:v>
                </c:pt>
                <c:pt idx="3">
                  <c:v>60</c:v>
                </c:pt>
              </c:numCache>
            </c:numRef>
          </c:xVal>
          <c:yVal>
            <c:numRef>
              <c:f>'Seg100a Boiler Premix'!$V$216:$V$219</c:f>
              <c:numCache>
                <c:formatCode>General</c:formatCode>
                <c:ptCount val="4"/>
                <c:pt idx="0">
                  <c:v>786.24934078649574</c:v>
                </c:pt>
                <c:pt idx="1">
                  <c:v>#N/A</c:v>
                </c:pt>
                <c:pt idx="2">
                  <c:v>273.29759375476777</c:v>
                </c:pt>
                <c:pt idx="3">
                  <c:v>#N/A</c:v>
                </c:pt>
              </c:numCache>
            </c:numRef>
          </c:yVal>
          <c:smooth val="1"/>
          <c:extLst>
            <c:ext xmlns:c16="http://schemas.microsoft.com/office/drawing/2014/chart" uri="{C3380CC4-5D6E-409C-BE32-E72D297353CC}">
              <c16:uniqueId val="{00000003-398C-4F14-8C16-8E0CA3C2D19B}"/>
            </c:ext>
          </c:extLst>
        </c:ser>
        <c:dLbls>
          <c:showLegendKey val="0"/>
          <c:showVal val="0"/>
          <c:showCatName val="0"/>
          <c:showSerName val="0"/>
          <c:showPercent val="0"/>
          <c:showBubbleSize val="0"/>
        </c:dLbls>
        <c:axId val="536650703"/>
        <c:axId val="536654863"/>
      </c:scatterChart>
      <c:valAx>
        <c:axId val="536650703"/>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6654863"/>
        <c:crosses val="autoZero"/>
        <c:crossBetween val="midCat"/>
      </c:valAx>
      <c:valAx>
        <c:axId val="536654863"/>
        <c:scaling>
          <c:orientation val="minMax"/>
          <c:max val="4500"/>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6650703"/>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'Seg100b Non Premix Boiler'!$AE$5</c:f>
          <c:strCache>
            <c:ptCount val="1"/>
            <c:pt idx="0">
              <c:v>THyGA Segment 100b - Non Premix Boiler - Efficiency (Hi)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5798714058"/>
          <c:y val="0.12044441392768157"/>
          <c:w val="0.7393871994036586"/>
          <c:h val="0.76611402392671824"/>
        </c:manualLayout>
      </c:layout>
      <c:scatterChart>
        <c:scatterStyle val="smoothMarker"/>
        <c:varyColors val="0"/>
        <c:ser>
          <c:idx val="0"/>
          <c:order val="0"/>
          <c:tx>
            <c:strRef>
              <c:f>'Seg100b Non Premix Boiler'!$AD$6</c:f>
              <c:strCache>
                <c:ptCount val="1"/>
                <c:pt idx="0">
                  <c:v>GA01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Boiler'!$AD$7:$AD$14</c:f>
              <c:numCache>
                <c:formatCode>General</c:formatCode>
                <c:ptCount val="8"/>
                <c:pt idx="0">
                  <c:v>81.103730221472404</c:v>
                </c:pt>
                <c:pt idx="1">
                  <c:v>#N/A</c:v>
                </c:pt>
                <c:pt idx="2">
                  <c:v>#N/A</c:v>
                </c:pt>
                <c:pt idx="3">
                  <c:v>#N/A</c:v>
                </c:pt>
                <c:pt idx="4">
                  <c:v>81.424223574431593</c:v>
                </c:pt>
                <c:pt idx="5">
                  <c:v>#N/A</c:v>
                </c:pt>
                <c:pt idx="6">
                  <c:v>81.238849676894205</c:v>
                </c:pt>
                <c:pt idx="7">
                  <c:v>#N/A</c:v>
                </c:pt>
              </c:numCache>
            </c:numRef>
          </c:yVal>
          <c:smooth val="1"/>
          <c:extLst>
            <c:ext xmlns:c16="http://schemas.microsoft.com/office/drawing/2014/chart" uri="{C3380CC4-5D6E-409C-BE32-E72D297353CC}">
              <c16:uniqueId val="{00000000-5658-4255-B44F-EC7658B462AD}"/>
            </c:ext>
          </c:extLst>
        </c:ser>
        <c:ser>
          <c:idx val="1"/>
          <c:order val="1"/>
          <c:tx>
            <c:strRef>
              <c:f>'Seg100b Non Premix Boiler'!$AE$6</c:f>
              <c:strCache>
                <c:ptCount val="1"/>
                <c:pt idx="0">
                  <c:v>GA16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Boiler'!$AE$7:$AE$14</c:f>
              <c:numCache>
                <c:formatCode>General</c:formatCode>
                <c:ptCount val="8"/>
                <c:pt idx="0">
                  <c:v>84.790475507246484</c:v>
                </c:pt>
                <c:pt idx="1">
                  <c:v>#N/A</c:v>
                </c:pt>
                <c:pt idx="2">
                  <c:v>#N/A</c:v>
                </c:pt>
                <c:pt idx="3">
                  <c:v>85.747577748563629</c:v>
                </c:pt>
                <c:pt idx="4">
                  <c:v>#N/A</c:v>
                </c:pt>
                <c:pt idx="5">
                  <c:v>84.843722431928796</c:v>
                </c:pt>
                <c:pt idx="6">
                  <c:v>#N/A</c:v>
                </c:pt>
                <c:pt idx="7">
                  <c:v>#N/A</c:v>
                </c:pt>
              </c:numCache>
            </c:numRef>
          </c:yVal>
          <c:smooth val="1"/>
          <c:extLst>
            <c:ext xmlns:c16="http://schemas.microsoft.com/office/drawing/2014/chart" uri="{C3380CC4-5D6E-409C-BE32-E72D297353CC}">
              <c16:uniqueId val="{00000001-5658-4255-B44F-EC7658B462AD}"/>
            </c:ext>
          </c:extLst>
        </c:ser>
        <c:ser>
          <c:idx val="2"/>
          <c:order val="2"/>
          <c:tx>
            <c:strRef>
              <c:f>'Seg100b Non Premix Boiler'!$AF$6</c:f>
              <c:strCache>
                <c:ptCount val="1"/>
                <c:pt idx="0">
                  <c:v>EB02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Boiler'!$AF$7:$AF$14</c:f>
              <c:numCache>
                <c:formatCode>General</c:formatCode>
                <c:ptCount val="8"/>
                <c:pt idx="0">
                  <c:v>86.271662000000006</c:v>
                </c:pt>
                <c:pt idx="1">
                  <c:v>#N/A</c:v>
                </c:pt>
                <c:pt idx="2">
                  <c:v>#N/A</c:v>
                </c:pt>
                <c:pt idx="3">
                  <c:v>86.388309190093224</c:v>
                </c:pt>
                <c:pt idx="4">
                  <c:v>87.223849640995098</c:v>
                </c:pt>
                <c:pt idx="5">
                  <c:v>86.89715780296369</c:v>
                </c:pt>
                <c:pt idx="6">
                  <c:v>#N/A</c:v>
                </c:pt>
                <c:pt idx="7">
                  <c:v>#N/A</c:v>
                </c:pt>
              </c:numCache>
            </c:numRef>
          </c:yVal>
          <c:smooth val="1"/>
          <c:extLst>
            <c:ext xmlns:c16="http://schemas.microsoft.com/office/drawing/2014/chart" uri="{C3380CC4-5D6E-409C-BE32-E72D297353CC}">
              <c16:uniqueId val="{00000002-5658-4255-B44F-EC7658B462AD}"/>
            </c:ext>
          </c:extLst>
        </c:ser>
        <c:ser>
          <c:idx val="3"/>
          <c:order val="3"/>
          <c:tx>
            <c:strRef>
              <c:f>'Seg100b Non Premix Boiler'!$AG$6</c:f>
              <c:strCache>
                <c:ptCount val="1"/>
                <c:pt idx="0">
                  <c:v>GW02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Boiler'!$AG$7:$AG$14</c:f>
              <c:numCache>
                <c:formatCode>General</c:formatCode>
                <c:ptCount val="8"/>
                <c:pt idx="0">
                  <c:v>89.942145145629965</c:v>
                </c:pt>
                <c:pt idx="1">
                  <c:v>89.797336331952977</c:v>
                </c:pt>
                <c:pt idx="2">
                  <c:v>#N/A</c:v>
                </c:pt>
                <c:pt idx="3">
                  <c:v>90.318089485195969</c:v>
                </c:pt>
                <c:pt idx="4">
                  <c:v>90.460520271692729</c:v>
                </c:pt>
                <c:pt idx="5">
                  <c:v>90.738676352846753</c:v>
                </c:pt>
                <c:pt idx="6">
                  <c:v>90.913205209870512</c:v>
                </c:pt>
                <c:pt idx="7">
                  <c:v>#N/A</c:v>
                </c:pt>
              </c:numCache>
            </c:numRef>
          </c:yVal>
          <c:smooth val="1"/>
          <c:extLst>
            <c:ext xmlns:c16="http://schemas.microsoft.com/office/drawing/2014/chart" uri="{C3380CC4-5D6E-409C-BE32-E72D297353CC}">
              <c16:uniqueId val="{00000003-5658-4255-B44F-EC7658B462AD}"/>
            </c:ext>
          </c:extLst>
        </c:ser>
        <c:ser>
          <c:idx val="4"/>
          <c:order val="4"/>
          <c:tx>
            <c:strRef>
              <c:f>'Seg100b Non Premix Boiler'!$AH$6</c:f>
              <c:strCache>
                <c:ptCount val="1"/>
                <c:pt idx="0">
                  <c:v>GW03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Boiler'!$AH$7:$AH$14</c:f>
              <c:numCache>
                <c:formatCode>General</c:formatCode>
                <c:ptCount val="8"/>
                <c:pt idx="0">
                  <c:v>89.9</c:v>
                </c:pt>
                <c:pt idx="1">
                  <c:v>89.6</c:v>
                </c:pt>
                <c:pt idx="2">
                  <c:v>#N/A</c:v>
                </c:pt>
                <c:pt idx="3">
                  <c:v>89.8</c:v>
                </c:pt>
                <c:pt idx="4">
                  <c:v>90.1</c:v>
                </c:pt>
                <c:pt idx="5">
                  <c:v>90.6</c:v>
                </c:pt>
                <c:pt idx="6">
                  <c:v>90.6</c:v>
                </c:pt>
                <c:pt idx="7">
                  <c:v>#N/A</c:v>
                </c:pt>
              </c:numCache>
            </c:numRef>
          </c:yVal>
          <c:smooth val="1"/>
          <c:extLst>
            <c:ext xmlns:c16="http://schemas.microsoft.com/office/drawing/2014/chart" uri="{C3380CC4-5D6E-409C-BE32-E72D297353CC}">
              <c16:uniqueId val="{00000004-5658-4255-B44F-EC7658B462AD}"/>
            </c:ext>
          </c:extLst>
        </c:ser>
        <c:ser>
          <c:idx val="5"/>
          <c:order val="5"/>
          <c:tx>
            <c:strRef>
              <c:f>'Seg100b Non Premix Boiler'!$AI$6</c:f>
              <c:strCache>
                <c:ptCount val="1"/>
                <c:pt idx="0">
                  <c:v>GW04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Boiler'!$AI$7:$AI$14</c:f>
              <c:numCache>
                <c:formatCode>General</c:formatCode>
                <c:ptCount val="8"/>
                <c:pt idx="0">
                  <c:v>92.1</c:v>
                </c:pt>
                <c:pt idx="1">
                  <c:v>92.4</c:v>
                </c:pt>
                <c:pt idx="2">
                  <c:v>#N/A</c:v>
                </c:pt>
                <c:pt idx="3">
                  <c:v>92.5</c:v>
                </c:pt>
                <c:pt idx="4">
                  <c:v>92.6</c:v>
                </c:pt>
                <c:pt idx="5">
                  <c:v>92.1</c:v>
                </c:pt>
                <c:pt idx="6">
                  <c:v>92.4</c:v>
                </c:pt>
                <c:pt idx="7">
                  <c:v>92.7</c:v>
                </c:pt>
              </c:numCache>
            </c:numRef>
          </c:yVal>
          <c:smooth val="1"/>
          <c:extLst>
            <c:ext xmlns:c16="http://schemas.microsoft.com/office/drawing/2014/chart" uri="{C3380CC4-5D6E-409C-BE32-E72D297353CC}">
              <c16:uniqueId val="{00000005-5658-4255-B44F-EC7658B462AD}"/>
            </c:ext>
          </c:extLst>
        </c:ser>
        <c:ser>
          <c:idx val="6"/>
          <c:order val="6"/>
          <c:tx>
            <c:strRef>
              <c:f>'Seg100b Non Premix Boiler'!$AJ$6</c:f>
              <c:strCache>
                <c:ptCount val="1"/>
                <c:pt idx="0">
                  <c:v>GW12</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Boiler'!$AJ$7:$AJ$14</c:f>
              <c:numCache>
                <c:formatCode>General</c:formatCode>
                <c:ptCount val="8"/>
                <c:pt idx="0">
                  <c:v>96.7</c:v>
                </c:pt>
                <c:pt idx="1">
                  <c:v>96.8</c:v>
                </c:pt>
                <c:pt idx="2">
                  <c:v>#N/A</c:v>
                </c:pt>
                <c:pt idx="3">
                  <c:v>96.8</c:v>
                </c:pt>
                <c:pt idx="4">
                  <c:v>96.9</c:v>
                </c:pt>
                <c:pt idx="5">
                  <c:v>97.5</c:v>
                </c:pt>
                <c:pt idx="6">
                  <c:v>97.9</c:v>
                </c:pt>
                <c:pt idx="7">
                  <c:v>97.9</c:v>
                </c:pt>
              </c:numCache>
            </c:numRef>
          </c:yVal>
          <c:smooth val="1"/>
          <c:extLst>
            <c:ext xmlns:c16="http://schemas.microsoft.com/office/drawing/2014/chart" uri="{C3380CC4-5D6E-409C-BE32-E72D297353CC}">
              <c16:uniqueId val="{00000006-5658-4255-B44F-EC7658B462AD}"/>
            </c:ext>
          </c:extLst>
        </c:ser>
        <c:ser>
          <c:idx val="7"/>
          <c:order val="7"/>
          <c:tx>
            <c:strRef>
              <c:f>'Seg100b Non Premix Boiler'!$AK$6</c:f>
              <c:strCache>
                <c:ptCount val="1"/>
                <c:pt idx="0">
                  <c:v>EN03</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Boiler'!$AK$7:$AK$14</c:f>
              <c:numCache>
                <c:formatCode>General</c:formatCode>
                <c:ptCount val="8"/>
                <c:pt idx="0">
                  <c:v>93.178159593443326</c:v>
                </c:pt>
                <c:pt idx="1">
                  <c:v>#N/A</c:v>
                </c:pt>
                <c:pt idx="2">
                  <c:v>#N/A</c:v>
                </c:pt>
                <c:pt idx="3">
                  <c:v>98.902253690430726</c:v>
                </c:pt>
                <c:pt idx="4">
                  <c:v>#N/A</c:v>
                </c:pt>
                <c:pt idx="5">
                  <c:v>99.985805868569273</c:v>
                </c:pt>
                <c:pt idx="6">
                  <c:v>#N/A</c:v>
                </c:pt>
                <c:pt idx="7">
                  <c:v>#N/A</c:v>
                </c:pt>
              </c:numCache>
            </c:numRef>
          </c:yVal>
          <c:smooth val="1"/>
          <c:extLst>
            <c:ext xmlns:c16="http://schemas.microsoft.com/office/drawing/2014/chart" uri="{C3380CC4-5D6E-409C-BE32-E72D297353CC}">
              <c16:uniqueId val="{00000007-5658-4255-B44F-EC7658B462AD}"/>
            </c:ext>
          </c:extLst>
        </c:ser>
        <c:ser>
          <c:idx val="8"/>
          <c:order val="8"/>
          <c:tx>
            <c:strRef>
              <c:f>'Seg100b Non Premix Boiler'!$AL$6</c:f>
              <c:strCache>
                <c:ptCount val="1"/>
                <c:pt idx="0">
                  <c:v>GW16</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Boiler'!$AL$7:$AL$14</c:f>
              <c:numCache>
                <c:formatCode>General</c:formatCode>
                <c:ptCount val="8"/>
                <c:pt idx="0">
                  <c:v>99.3</c:v>
                </c:pt>
                <c:pt idx="1">
                  <c:v>99.8</c:v>
                </c:pt>
                <c:pt idx="2">
                  <c:v>#N/A</c:v>
                </c:pt>
                <c:pt idx="3">
                  <c:v>99.6</c:v>
                </c:pt>
                <c:pt idx="4">
                  <c:v>99.4</c:v>
                </c:pt>
                <c:pt idx="5">
                  <c:v>100.2</c:v>
                </c:pt>
                <c:pt idx="6">
                  <c:v>100.1</c:v>
                </c:pt>
                <c:pt idx="7">
                  <c:v>100.4</c:v>
                </c:pt>
              </c:numCache>
            </c:numRef>
          </c:yVal>
          <c:smooth val="1"/>
          <c:extLst>
            <c:ext xmlns:c16="http://schemas.microsoft.com/office/drawing/2014/chart" uri="{C3380CC4-5D6E-409C-BE32-E72D297353CC}">
              <c16:uniqueId val="{00000008-5658-4255-B44F-EC7658B462AD}"/>
            </c:ext>
          </c:extLst>
        </c:ser>
        <c:ser>
          <c:idx val="9"/>
          <c:order val="9"/>
          <c:tx>
            <c:strRef>
              <c:f>'Seg100b Non Premix Boiler'!$AM$6</c:f>
              <c:strCache>
                <c:ptCount val="1"/>
                <c:pt idx="0">
                  <c:v>BA01</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Boiler'!$AM$7:$AM$14</c:f>
              <c:numCache>
                <c:formatCode>General</c:formatCode>
                <c:ptCount val="8"/>
                <c:pt idx="0">
                  <c:v>98.05</c:v>
                </c:pt>
                <c:pt idx="1">
                  <c:v>97.8</c:v>
                </c:pt>
                <c:pt idx="2">
                  <c:v>98.149999999999991</c:v>
                </c:pt>
                <c:pt idx="3">
                  <c:v>97.75</c:v>
                </c:pt>
                <c:pt idx="4">
                  <c:v>97.88</c:v>
                </c:pt>
                <c:pt idx="5">
                  <c:v>97.8</c:v>
                </c:pt>
                <c:pt idx="6">
                  <c:v>97.85</c:v>
                </c:pt>
                <c:pt idx="7">
                  <c:v>97.9</c:v>
                </c:pt>
              </c:numCache>
            </c:numRef>
          </c:yVal>
          <c:smooth val="1"/>
          <c:extLst>
            <c:ext xmlns:c16="http://schemas.microsoft.com/office/drawing/2014/chart" uri="{C3380CC4-5D6E-409C-BE32-E72D297353CC}">
              <c16:uniqueId val="{00000009-5658-4255-B44F-EC7658B462AD}"/>
            </c:ext>
          </c:extLst>
        </c:ser>
        <c:ser>
          <c:idx val="10"/>
          <c:order val="10"/>
          <c:tx>
            <c:strRef>
              <c:f>'Seg100b Non Premix Boiler'!$AN$6</c:f>
              <c:strCache>
                <c:ptCount val="1"/>
                <c:pt idx="0">
                  <c:v>GW18</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Boiler'!$AN$7:$AN$14</c:f>
              <c:numCache>
                <c:formatCode>General</c:formatCode>
                <c:ptCount val="8"/>
                <c:pt idx="0">
                  <c:v>95.5</c:v>
                </c:pt>
                <c:pt idx="1">
                  <c:v>96.6</c:v>
                </c:pt>
                <c:pt idx="2">
                  <c:v>#N/A</c:v>
                </c:pt>
                <c:pt idx="3">
                  <c:v>97</c:v>
                </c:pt>
                <c:pt idx="4">
                  <c:v>97</c:v>
                </c:pt>
                <c:pt idx="5">
                  <c:v>96.7</c:v>
                </c:pt>
                <c:pt idx="6">
                  <c:v>98.1</c:v>
                </c:pt>
                <c:pt idx="7">
                  <c:v>98.2</c:v>
                </c:pt>
              </c:numCache>
            </c:numRef>
          </c:yVal>
          <c:smooth val="1"/>
          <c:extLst>
            <c:ext xmlns:c16="http://schemas.microsoft.com/office/drawing/2014/chart" uri="{C3380CC4-5D6E-409C-BE32-E72D297353CC}">
              <c16:uniqueId val="{0000000A-5658-4255-B44F-EC7658B462AD}"/>
            </c:ext>
          </c:extLst>
        </c:ser>
        <c:dLbls>
          <c:showLegendKey val="0"/>
          <c:showVal val="0"/>
          <c:showCatName val="0"/>
          <c:showSerName val="0"/>
          <c:showPercent val="0"/>
          <c:showBubbleSize val="0"/>
        </c:dLbls>
        <c:axId val="441156552"/>
        <c:axId val="441155896"/>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'Seg100b Non Premix Boiler'!$AL$5</c:f>
              <c:strCache>
                <c:ptCount val="1"/>
                <c:pt idx="0">
                  <c:v>Efficiency (% in Hi)</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'Seg100b Non Premix Boiler'!$AE$5</c:f>
          <c:strCache>
            <c:ptCount val="1"/>
            <c:pt idx="0">
              <c:v>THyGA Segment 100b - Non Premix Boiler - Efficiency (Hi) at Qmax</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0737222987739874"/>
          <c:y val="0.10010581344912528"/>
          <c:w val="0.7393871994036586"/>
          <c:h val="0.76611402392671824"/>
        </c:manualLayout>
      </c:layout>
      <c:scatterChart>
        <c:scatterStyle val="smoothMarker"/>
        <c:varyColors val="0"/>
        <c:ser>
          <c:idx val="0"/>
          <c:order val="0"/>
          <c:tx>
            <c:strRef>
              <c:f>'Seg100b Non Premix Boiler'!$AD$6</c:f>
              <c:strCache>
                <c:ptCount val="1"/>
                <c:pt idx="0">
                  <c:v>GA01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Boiler'!$AD$7:$AD$14</c:f>
              <c:numCache>
                <c:formatCode>General</c:formatCode>
                <c:ptCount val="8"/>
                <c:pt idx="0">
                  <c:v>81.103730221472404</c:v>
                </c:pt>
                <c:pt idx="1">
                  <c:v>#N/A</c:v>
                </c:pt>
                <c:pt idx="2">
                  <c:v>#N/A</c:v>
                </c:pt>
                <c:pt idx="3">
                  <c:v>#N/A</c:v>
                </c:pt>
                <c:pt idx="4">
                  <c:v>81.424223574431593</c:v>
                </c:pt>
                <c:pt idx="5">
                  <c:v>#N/A</c:v>
                </c:pt>
                <c:pt idx="6">
                  <c:v>81.238849676894205</c:v>
                </c:pt>
                <c:pt idx="7">
                  <c:v>#N/A</c:v>
                </c:pt>
              </c:numCache>
            </c:numRef>
          </c:yVal>
          <c:smooth val="1"/>
          <c:extLst>
            <c:ext xmlns:c16="http://schemas.microsoft.com/office/drawing/2014/chart" uri="{C3380CC4-5D6E-409C-BE32-E72D297353CC}">
              <c16:uniqueId val="{00000000-9772-4410-BE2A-9D93B267C0DE}"/>
            </c:ext>
          </c:extLst>
        </c:ser>
        <c:ser>
          <c:idx val="1"/>
          <c:order val="1"/>
          <c:tx>
            <c:strRef>
              <c:f>'Seg100b Non Premix Boiler'!$AE$6</c:f>
              <c:strCache>
                <c:ptCount val="1"/>
                <c:pt idx="0">
                  <c:v>GA16</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Boiler'!$AE$7:$AE$14</c:f>
              <c:numCache>
                <c:formatCode>General</c:formatCode>
                <c:ptCount val="8"/>
                <c:pt idx="0">
                  <c:v>84.790475507246484</c:v>
                </c:pt>
                <c:pt idx="1">
                  <c:v>#N/A</c:v>
                </c:pt>
                <c:pt idx="2">
                  <c:v>#N/A</c:v>
                </c:pt>
                <c:pt idx="3">
                  <c:v>85.747577748563629</c:v>
                </c:pt>
                <c:pt idx="4">
                  <c:v>#N/A</c:v>
                </c:pt>
                <c:pt idx="5">
                  <c:v>84.843722431928796</c:v>
                </c:pt>
                <c:pt idx="6">
                  <c:v>#N/A</c:v>
                </c:pt>
                <c:pt idx="7">
                  <c:v>#N/A</c:v>
                </c:pt>
              </c:numCache>
            </c:numRef>
          </c:yVal>
          <c:smooth val="1"/>
          <c:extLst>
            <c:ext xmlns:c16="http://schemas.microsoft.com/office/drawing/2014/chart" uri="{C3380CC4-5D6E-409C-BE32-E72D297353CC}">
              <c16:uniqueId val="{00000001-9772-4410-BE2A-9D93B267C0DE}"/>
            </c:ext>
          </c:extLst>
        </c:ser>
        <c:ser>
          <c:idx val="2"/>
          <c:order val="2"/>
          <c:tx>
            <c:strRef>
              <c:f>'Seg100b Non Premix Boiler'!$AF$6</c:f>
              <c:strCache>
                <c:ptCount val="1"/>
                <c:pt idx="0">
                  <c:v>EB02</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Boiler'!$AF$7:$AF$14</c:f>
              <c:numCache>
                <c:formatCode>General</c:formatCode>
                <c:ptCount val="8"/>
                <c:pt idx="0">
                  <c:v>86.271662000000006</c:v>
                </c:pt>
                <c:pt idx="1">
                  <c:v>#N/A</c:v>
                </c:pt>
                <c:pt idx="2">
                  <c:v>#N/A</c:v>
                </c:pt>
                <c:pt idx="3">
                  <c:v>86.388309190093224</c:v>
                </c:pt>
                <c:pt idx="4">
                  <c:v>87.223849640995098</c:v>
                </c:pt>
                <c:pt idx="5">
                  <c:v>86.89715780296369</c:v>
                </c:pt>
                <c:pt idx="6">
                  <c:v>#N/A</c:v>
                </c:pt>
                <c:pt idx="7">
                  <c:v>#N/A</c:v>
                </c:pt>
              </c:numCache>
            </c:numRef>
          </c:yVal>
          <c:smooth val="1"/>
          <c:extLst>
            <c:ext xmlns:c16="http://schemas.microsoft.com/office/drawing/2014/chart" uri="{C3380CC4-5D6E-409C-BE32-E72D297353CC}">
              <c16:uniqueId val="{00000002-9772-4410-BE2A-9D93B267C0DE}"/>
            </c:ext>
          </c:extLst>
        </c:ser>
        <c:ser>
          <c:idx val="3"/>
          <c:order val="3"/>
          <c:tx>
            <c:strRef>
              <c:f>'Seg100b Non Premix Boiler'!$AG$6</c:f>
              <c:strCache>
                <c:ptCount val="1"/>
                <c:pt idx="0">
                  <c:v>GW02</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Boiler'!$AG$7:$AG$14</c:f>
              <c:numCache>
                <c:formatCode>General</c:formatCode>
                <c:ptCount val="8"/>
                <c:pt idx="0">
                  <c:v>89.942145145629965</c:v>
                </c:pt>
                <c:pt idx="1">
                  <c:v>89.797336331952977</c:v>
                </c:pt>
                <c:pt idx="2">
                  <c:v>#N/A</c:v>
                </c:pt>
                <c:pt idx="3">
                  <c:v>90.318089485195969</c:v>
                </c:pt>
                <c:pt idx="4">
                  <c:v>90.460520271692729</c:v>
                </c:pt>
                <c:pt idx="5">
                  <c:v>90.738676352846753</c:v>
                </c:pt>
                <c:pt idx="6">
                  <c:v>90.913205209870512</c:v>
                </c:pt>
                <c:pt idx="7">
                  <c:v>#N/A</c:v>
                </c:pt>
              </c:numCache>
            </c:numRef>
          </c:yVal>
          <c:smooth val="1"/>
          <c:extLst>
            <c:ext xmlns:c16="http://schemas.microsoft.com/office/drawing/2014/chart" uri="{C3380CC4-5D6E-409C-BE32-E72D297353CC}">
              <c16:uniqueId val="{00000003-9772-4410-BE2A-9D93B267C0DE}"/>
            </c:ext>
          </c:extLst>
        </c:ser>
        <c:ser>
          <c:idx val="4"/>
          <c:order val="4"/>
          <c:tx>
            <c:strRef>
              <c:f>'Seg100b Non Premix Boiler'!$AH$6</c:f>
              <c:strCache>
                <c:ptCount val="1"/>
                <c:pt idx="0">
                  <c:v>GW03</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Boiler'!$AH$7:$AH$14</c:f>
              <c:numCache>
                <c:formatCode>General</c:formatCode>
                <c:ptCount val="8"/>
                <c:pt idx="0">
                  <c:v>89.9</c:v>
                </c:pt>
                <c:pt idx="1">
                  <c:v>89.6</c:v>
                </c:pt>
                <c:pt idx="2">
                  <c:v>#N/A</c:v>
                </c:pt>
                <c:pt idx="3">
                  <c:v>89.8</c:v>
                </c:pt>
                <c:pt idx="4">
                  <c:v>90.1</c:v>
                </c:pt>
                <c:pt idx="5">
                  <c:v>90.6</c:v>
                </c:pt>
                <c:pt idx="6">
                  <c:v>90.6</c:v>
                </c:pt>
                <c:pt idx="7">
                  <c:v>#N/A</c:v>
                </c:pt>
              </c:numCache>
            </c:numRef>
          </c:yVal>
          <c:smooth val="1"/>
          <c:extLst>
            <c:ext xmlns:c16="http://schemas.microsoft.com/office/drawing/2014/chart" uri="{C3380CC4-5D6E-409C-BE32-E72D297353CC}">
              <c16:uniqueId val="{00000004-9772-4410-BE2A-9D93B267C0DE}"/>
            </c:ext>
          </c:extLst>
        </c:ser>
        <c:ser>
          <c:idx val="5"/>
          <c:order val="5"/>
          <c:tx>
            <c:strRef>
              <c:f>'Seg100b Non Premix Boiler'!$AI$6</c:f>
              <c:strCache>
                <c:ptCount val="1"/>
                <c:pt idx="0">
                  <c:v>GW04</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Boiler'!$AI$7:$AI$14</c:f>
              <c:numCache>
                <c:formatCode>General</c:formatCode>
                <c:ptCount val="8"/>
                <c:pt idx="0">
                  <c:v>92.1</c:v>
                </c:pt>
                <c:pt idx="1">
                  <c:v>92.4</c:v>
                </c:pt>
                <c:pt idx="2">
                  <c:v>#N/A</c:v>
                </c:pt>
                <c:pt idx="3">
                  <c:v>92.5</c:v>
                </c:pt>
                <c:pt idx="4">
                  <c:v>92.6</c:v>
                </c:pt>
                <c:pt idx="5">
                  <c:v>92.1</c:v>
                </c:pt>
                <c:pt idx="6">
                  <c:v>92.4</c:v>
                </c:pt>
                <c:pt idx="7">
                  <c:v>92.7</c:v>
                </c:pt>
              </c:numCache>
            </c:numRef>
          </c:yVal>
          <c:smooth val="1"/>
          <c:extLst>
            <c:ext xmlns:c16="http://schemas.microsoft.com/office/drawing/2014/chart" uri="{C3380CC4-5D6E-409C-BE32-E72D297353CC}">
              <c16:uniqueId val="{00000005-9772-4410-BE2A-9D93B267C0DE}"/>
            </c:ext>
          </c:extLst>
        </c:ser>
        <c:ser>
          <c:idx val="6"/>
          <c:order val="6"/>
          <c:tx>
            <c:strRef>
              <c:f>'Seg100b Non Premix Boiler'!$AJ$6</c:f>
              <c:strCache>
                <c:ptCount val="1"/>
                <c:pt idx="0">
                  <c:v>GW12</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Boiler'!$AJ$7:$AJ$14</c:f>
              <c:numCache>
                <c:formatCode>General</c:formatCode>
                <c:ptCount val="8"/>
                <c:pt idx="0">
                  <c:v>96.7</c:v>
                </c:pt>
                <c:pt idx="1">
                  <c:v>96.8</c:v>
                </c:pt>
                <c:pt idx="2">
                  <c:v>#N/A</c:v>
                </c:pt>
                <c:pt idx="3">
                  <c:v>96.8</c:v>
                </c:pt>
                <c:pt idx="4">
                  <c:v>96.9</c:v>
                </c:pt>
                <c:pt idx="5">
                  <c:v>97.5</c:v>
                </c:pt>
                <c:pt idx="6">
                  <c:v>97.9</c:v>
                </c:pt>
                <c:pt idx="7">
                  <c:v>97.9</c:v>
                </c:pt>
              </c:numCache>
            </c:numRef>
          </c:yVal>
          <c:smooth val="1"/>
          <c:extLst>
            <c:ext xmlns:c16="http://schemas.microsoft.com/office/drawing/2014/chart" uri="{C3380CC4-5D6E-409C-BE32-E72D297353CC}">
              <c16:uniqueId val="{00000006-9772-4410-BE2A-9D93B267C0DE}"/>
            </c:ext>
          </c:extLst>
        </c:ser>
        <c:ser>
          <c:idx val="7"/>
          <c:order val="7"/>
          <c:tx>
            <c:strRef>
              <c:f>'Seg100b Non Premix Boiler'!$AK$6</c:f>
              <c:strCache>
                <c:ptCount val="1"/>
                <c:pt idx="0">
                  <c:v>EN03</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Boiler'!$AK$7:$AK$14</c:f>
              <c:numCache>
                <c:formatCode>General</c:formatCode>
                <c:ptCount val="8"/>
                <c:pt idx="0">
                  <c:v>93.178159593443326</c:v>
                </c:pt>
                <c:pt idx="1">
                  <c:v>#N/A</c:v>
                </c:pt>
                <c:pt idx="2">
                  <c:v>#N/A</c:v>
                </c:pt>
                <c:pt idx="3">
                  <c:v>98.902253690430726</c:v>
                </c:pt>
                <c:pt idx="4">
                  <c:v>#N/A</c:v>
                </c:pt>
                <c:pt idx="5">
                  <c:v>99.985805868569273</c:v>
                </c:pt>
                <c:pt idx="6">
                  <c:v>#N/A</c:v>
                </c:pt>
                <c:pt idx="7">
                  <c:v>#N/A</c:v>
                </c:pt>
              </c:numCache>
            </c:numRef>
          </c:yVal>
          <c:smooth val="1"/>
          <c:extLst>
            <c:ext xmlns:c16="http://schemas.microsoft.com/office/drawing/2014/chart" uri="{C3380CC4-5D6E-409C-BE32-E72D297353CC}">
              <c16:uniqueId val="{00000007-9772-4410-BE2A-9D93B267C0DE}"/>
            </c:ext>
          </c:extLst>
        </c:ser>
        <c:ser>
          <c:idx val="8"/>
          <c:order val="8"/>
          <c:tx>
            <c:strRef>
              <c:f>'Seg100b Non Premix Boiler'!$AL$6</c:f>
              <c:strCache>
                <c:ptCount val="1"/>
                <c:pt idx="0">
                  <c:v>GW16</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Boiler'!$AL$7:$AL$14</c:f>
              <c:numCache>
                <c:formatCode>General</c:formatCode>
                <c:ptCount val="8"/>
                <c:pt idx="0">
                  <c:v>99.3</c:v>
                </c:pt>
                <c:pt idx="1">
                  <c:v>99.8</c:v>
                </c:pt>
                <c:pt idx="2">
                  <c:v>#N/A</c:v>
                </c:pt>
                <c:pt idx="3">
                  <c:v>99.6</c:v>
                </c:pt>
                <c:pt idx="4">
                  <c:v>99.4</c:v>
                </c:pt>
                <c:pt idx="5">
                  <c:v>100.2</c:v>
                </c:pt>
                <c:pt idx="6">
                  <c:v>100.1</c:v>
                </c:pt>
                <c:pt idx="7">
                  <c:v>100.4</c:v>
                </c:pt>
              </c:numCache>
            </c:numRef>
          </c:yVal>
          <c:smooth val="1"/>
          <c:extLst>
            <c:ext xmlns:c16="http://schemas.microsoft.com/office/drawing/2014/chart" uri="{C3380CC4-5D6E-409C-BE32-E72D297353CC}">
              <c16:uniqueId val="{00000008-9772-4410-BE2A-9D93B267C0DE}"/>
            </c:ext>
          </c:extLst>
        </c:ser>
        <c:ser>
          <c:idx val="9"/>
          <c:order val="9"/>
          <c:tx>
            <c:strRef>
              <c:f>'Seg100b Non Premix Boiler'!$AM$6</c:f>
              <c:strCache>
                <c:ptCount val="1"/>
                <c:pt idx="0">
                  <c:v>BA01</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numRef>
              <c:f>'Seg100b Non Premix Boiler'!$AC$7:$AC$14</c:f>
              <c:numCache>
                <c:formatCode>General</c:formatCode>
                <c:ptCount val="8"/>
                <c:pt idx="0">
                  <c:v>0</c:v>
                </c:pt>
                <c:pt idx="1">
                  <c:v>10</c:v>
                </c:pt>
                <c:pt idx="2">
                  <c:v>20</c:v>
                </c:pt>
                <c:pt idx="3">
                  <c:v>23</c:v>
                </c:pt>
                <c:pt idx="4">
                  <c:v>30</c:v>
                </c:pt>
                <c:pt idx="5">
                  <c:v>40</c:v>
                </c:pt>
                <c:pt idx="6">
                  <c:v>50</c:v>
                </c:pt>
                <c:pt idx="7">
                  <c:v>60</c:v>
                </c:pt>
              </c:numCache>
            </c:numRef>
          </c:xVal>
          <c:yVal>
            <c:numRef>
              <c:f>'Seg100b Non Premix Boiler'!$AM$7:$AM$14</c:f>
              <c:numCache>
                <c:formatCode>General</c:formatCode>
                <c:ptCount val="8"/>
                <c:pt idx="0">
                  <c:v>98.05</c:v>
                </c:pt>
                <c:pt idx="1">
                  <c:v>97.8</c:v>
                </c:pt>
                <c:pt idx="2">
                  <c:v>98.149999999999991</c:v>
                </c:pt>
                <c:pt idx="3">
                  <c:v>97.75</c:v>
                </c:pt>
                <c:pt idx="4">
                  <c:v>97.88</c:v>
                </c:pt>
                <c:pt idx="5">
                  <c:v>97.8</c:v>
                </c:pt>
                <c:pt idx="6">
                  <c:v>97.85</c:v>
                </c:pt>
                <c:pt idx="7">
                  <c:v>97.9</c:v>
                </c:pt>
              </c:numCache>
            </c:numRef>
          </c:yVal>
          <c:smooth val="1"/>
          <c:extLst>
            <c:ext xmlns:c16="http://schemas.microsoft.com/office/drawing/2014/chart" uri="{C3380CC4-5D6E-409C-BE32-E72D297353CC}">
              <c16:uniqueId val="{00000009-9772-4410-BE2A-9D93B267C0DE}"/>
            </c:ext>
          </c:extLst>
        </c:ser>
        <c:dLbls>
          <c:showLegendKey val="0"/>
          <c:showVal val="0"/>
          <c:showCatName val="0"/>
          <c:showSerName val="0"/>
          <c:showPercent val="0"/>
          <c:showBubbleSize val="0"/>
        </c:dLbls>
        <c:axId val="441156552"/>
        <c:axId val="441155896"/>
        <c:extLst>
          <c:ext xmlns:c15="http://schemas.microsoft.com/office/drawing/2012/chart" uri="{02D57815-91ED-43cb-92C2-25804820EDAC}">
            <c15:filteredScatterSeries>
              <c15:ser>
                <c:idx val="10"/>
                <c:order val="10"/>
                <c:tx>
                  <c:strRef>
                    <c:extLst>
                      <c:ext uri="{02D57815-91ED-43cb-92C2-25804820EDAC}">
                        <c15:formulaRef>
                          <c15:sqref>'Seg100b Non Premix Boiler'!$AN$6</c15:sqref>
                        </c15:formulaRef>
                      </c:ext>
                    </c:extLst>
                    <c:strCache>
                      <c:ptCount val="1"/>
                      <c:pt idx="0">
                        <c:v>GW18</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numRef>
                    <c:extLst>
                      <c:ex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c:ext uri="{02D57815-91ED-43cb-92C2-25804820EDAC}">
                        <c15:formulaRef>
                          <c15:sqref>'Seg100b Non Premix Boiler'!$AN$7:$AN$14</c15:sqref>
                        </c15:formulaRef>
                      </c:ext>
                    </c:extLst>
                    <c:numCache>
                      <c:formatCode>General</c:formatCode>
                      <c:ptCount val="8"/>
                      <c:pt idx="0">
                        <c:v>95.5</c:v>
                      </c:pt>
                      <c:pt idx="1">
                        <c:v>96.6</c:v>
                      </c:pt>
                      <c:pt idx="2">
                        <c:v>#N/A</c:v>
                      </c:pt>
                      <c:pt idx="3">
                        <c:v>97</c:v>
                      </c:pt>
                      <c:pt idx="4">
                        <c:v>97</c:v>
                      </c:pt>
                      <c:pt idx="5">
                        <c:v>96.7</c:v>
                      </c:pt>
                      <c:pt idx="6">
                        <c:v>98.1</c:v>
                      </c:pt>
                      <c:pt idx="7">
                        <c:v>98.2</c:v>
                      </c:pt>
                    </c:numCache>
                  </c:numRef>
                </c:yVal>
                <c:smooth val="1"/>
                <c:extLst>
                  <c:ext xmlns:c16="http://schemas.microsoft.com/office/drawing/2014/chart" uri="{C3380CC4-5D6E-409C-BE32-E72D297353CC}">
                    <c16:uniqueId val="{0000000A-9772-4410-BE2A-9D93B267C0DE}"/>
                  </c:ext>
                </c:extLst>
              </c15:ser>
            </c15:filteredScatterSeries>
            <c15:filteredScatterSeries>
              <c15:ser>
                <c:idx val="11"/>
                <c:order val="11"/>
                <c:tx>
                  <c:strRef>
                    <c:extLst xmlns:c15="http://schemas.microsoft.com/office/drawing/2012/chart">
                      <c:ext xmlns:c15="http://schemas.microsoft.com/office/drawing/2012/chart" uri="{02D57815-91ED-43cb-92C2-25804820EDAC}">
                        <c15:formulaRef>
                          <c15:sqref>'Seg100b Non Premix Boiler'!$AO$6</c15:sqref>
                        </c15:formulaRef>
                      </c:ext>
                    </c:extLst>
                    <c:strCache>
                      <c:ptCount val="1"/>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numRef>
                    <c:extLst xmlns:c15="http://schemas.microsoft.com/office/drawing/2012/chart">
                      <c:ext xmlns:c15="http://schemas.microsoft.com/office/drawing/2012/chart" uri="{02D57815-91ED-43cb-92C2-25804820EDAC}">
                        <c15:formulaRef>
                          <c15:sqref>'Seg100b Non Premix Boiler'!$AC$7:$AC$14</c15:sqref>
                        </c15:formulaRef>
                      </c:ext>
                    </c:extLst>
                    <c:numCache>
                      <c:formatCode>General</c:formatCode>
                      <c:ptCount val="8"/>
                      <c:pt idx="0">
                        <c:v>0</c:v>
                      </c:pt>
                      <c:pt idx="1">
                        <c:v>10</c:v>
                      </c:pt>
                      <c:pt idx="2">
                        <c:v>20</c:v>
                      </c:pt>
                      <c:pt idx="3">
                        <c:v>23</c:v>
                      </c:pt>
                      <c:pt idx="4">
                        <c:v>30</c:v>
                      </c:pt>
                      <c:pt idx="5">
                        <c:v>40</c:v>
                      </c:pt>
                      <c:pt idx="6">
                        <c:v>50</c:v>
                      </c:pt>
                      <c:pt idx="7">
                        <c:v>60</c:v>
                      </c:pt>
                    </c:numCache>
                  </c:numRef>
                </c:xVal>
                <c:yVal>
                  <c:numRef>
                    <c:extLst xmlns:c15="http://schemas.microsoft.com/office/drawing/2012/chart">
                      <c:ext xmlns:c15="http://schemas.microsoft.com/office/drawing/2012/chart" uri="{02D57815-91ED-43cb-92C2-25804820EDAC}">
                        <c15:formulaRef>
                          <c15:sqref>'Seg100b Non Premix Boiler'!$AO$7:$AO$14</c15:sqref>
                        </c15:formulaRef>
                      </c:ext>
                    </c:extLst>
                    <c:numCache>
                      <c:formatCode>General</c:formatCode>
                      <c:ptCount val="8"/>
                    </c:numCache>
                  </c:numRef>
                </c:yVal>
                <c:smooth val="1"/>
                <c:extLst xmlns:c15="http://schemas.microsoft.com/office/drawing/2012/chart">
                  <c:ext xmlns:c16="http://schemas.microsoft.com/office/drawing/2014/chart" uri="{C3380CC4-5D6E-409C-BE32-E72D297353CC}">
                    <c16:uniqueId val="{0000000B-9772-4410-BE2A-9D93B267C0DE}"/>
                  </c:ext>
                </c:extLst>
              </c15:ser>
            </c15:filteredScatterSeries>
          </c:ext>
        </c:extLst>
      </c:scatterChart>
      <c:valAx>
        <c:axId val="441156552"/>
        <c:scaling>
          <c:orientation val="minMax"/>
          <c:max val="6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fr-FR" sz="1400"/>
                  <a:t>%H2vol </a:t>
                </a:r>
              </a:p>
            </c:rich>
          </c:tx>
          <c:layout>
            <c:manualLayout>
              <c:xMode val="edge"/>
              <c:yMode val="edge"/>
              <c:x val="0.39840597791367699"/>
              <c:y val="0.937680150106759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5896"/>
        <c:crosses val="autoZero"/>
        <c:crossBetween val="midCat"/>
      </c:valAx>
      <c:valAx>
        <c:axId val="441155896"/>
        <c:scaling>
          <c:orientation val="minMax"/>
        </c:scaling>
        <c:delete val="0"/>
        <c:axPos val="l"/>
        <c:majorGridlines>
          <c:spPr>
            <a:ln w="9525" cap="flat" cmpd="sng" algn="ctr">
              <a:solidFill>
                <a:schemeClr val="tx1">
                  <a:lumMod val="15000"/>
                  <a:lumOff val="85000"/>
                </a:schemeClr>
              </a:solidFill>
              <a:round/>
            </a:ln>
            <a:effectLst/>
          </c:spPr>
        </c:majorGridlines>
        <c:title>
          <c:tx>
            <c:strRef>
              <c:f>'Seg100b Non Premix Boiler'!$AL$5</c:f>
              <c:strCache>
                <c:ptCount val="1"/>
                <c:pt idx="0">
                  <c:v>Efficiency (% in Hi)</c:v>
                </c:pt>
              </c:strCache>
            </c:strRef>
          </c:tx>
          <c:layout>
            <c:manualLayout>
              <c:xMode val="edge"/>
              <c:yMode val="edge"/>
              <c:x val="1.6624655499075556E-3"/>
              <c:y val="0.3572140056287909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441156552"/>
        <c:crosses val="autoZero"/>
        <c:crossBetween val="midCat"/>
      </c:valAx>
      <c:spPr>
        <a:noFill/>
        <a:ln>
          <a:noFill/>
        </a:ln>
        <a:effectLst/>
      </c:spPr>
    </c:plotArea>
    <c:legend>
      <c:legendPos val="r"/>
      <c:layout>
        <c:manualLayout>
          <c:xMode val="edge"/>
          <c:yMode val="edge"/>
          <c:x val="0.86658242855763956"/>
          <c:y val="2.2733421302230123E-2"/>
          <c:w val="0.12245626012428862"/>
          <c:h val="0.952077069764407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0</xdr:col>
      <xdr:colOff>3238500</xdr:colOff>
      <xdr:row>0</xdr:row>
      <xdr:rowOff>1134618</xdr:rowOff>
    </xdr:to>
    <xdr:pic>
      <xdr:nvPicPr>
        <xdr:cNvPr id="2" name="Image 1">
          <a:extLst>
            <a:ext uri="{FF2B5EF4-FFF2-40B4-BE49-F238E27FC236}">
              <a16:creationId xmlns:a16="http://schemas.microsoft.com/office/drawing/2014/main" id="{FF028947-A237-4A89-9EB7-AEE37B606D14}"/>
            </a:ext>
          </a:extLst>
        </xdr:cNvPr>
        <xdr:cNvPicPr>
          <a:picLocks noChangeAspect="1"/>
        </xdr:cNvPicPr>
      </xdr:nvPicPr>
      <xdr:blipFill>
        <a:blip xmlns:r="http://schemas.openxmlformats.org/officeDocument/2006/relationships" r:embed="rId1"/>
        <a:stretch>
          <a:fillRect/>
        </a:stretch>
      </xdr:blipFill>
      <xdr:spPr>
        <a:xfrm>
          <a:off x="0" y="104775"/>
          <a:ext cx="3238500" cy="1029843"/>
        </a:xfrm>
        <a:prstGeom prst="rect">
          <a:avLst/>
        </a:prstGeom>
      </xdr:spPr>
    </xdr:pic>
    <xdr:clientData/>
  </xdr:twoCellAnchor>
  <xdr:twoCellAnchor editAs="oneCell">
    <xdr:from>
      <xdr:col>0</xdr:col>
      <xdr:colOff>4657725</xdr:colOff>
      <xdr:row>0</xdr:row>
      <xdr:rowOff>190500</xdr:rowOff>
    </xdr:from>
    <xdr:to>
      <xdr:col>0</xdr:col>
      <xdr:colOff>6276975</xdr:colOff>
      <xdr:row>0</xdr:row>
      <xdr:rowOff>1257300</xdr:rowOff>
    </xdr:to>
    <xdr:pic>
      <xdr:nvPicPr>
        <xdr:cNvPr id="3" name="Picture 2" descr="Image result for eu official flag">
          <a:extLst>
            <a:ext uri="{FF2B5EF4-FFF2-40B4-BE49-F238E27FC236}">
              <a16:creationId xmlns:a16="http://schemas.microsoft.com/office/drawing/2014/main" id="{8FFA100E-914A-442D-B4DF-EA40A008777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8285"/>
        <a:stretch/>
      </xdr:blipFill>
      <xdr:spPr bwMode="auto">
        <a:xfrm>
          <a:off x="4657725" y="190500"/>
          <a:ext cx="1619250" cy="106680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6334125</xdr:colOff>
      <xdr:row>0</xdr:row>
      <xdr:rowOff>76200</xdr:rowOff>
    </xdr:from>
    <xdr:to>
      <xdr:col>0</xdr:col>
      <xdr:colOff>8410575</xdr:colOff>
      <xdr:row>0</xdr:row>
      <xdr:rowOff>1269444</xdr:rowOff>
    </xdr:to>
    <xdr:pic>
      <xdr:nvPicPr>
        <xdr:cNvPr id="4" name="Picture 1984280784" descr="Logo CHP">
          <a:extLst>
            <a:ext uri="{FF2B5EF4-FFF2-40B4-BE49-F238E27FC236}">
              <a16:creationId xmlns:a16="http://schemas.microsoft.com/office/drawing/2014/main" id="{5EBBE5E7-B622-4C6D-96C2-3D65F2BACC63}"/>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34125" y="76200"/>
          <a:ext cx="2076450" cy="1193244"/>
        </a:xfrm>
        <a:prstGeom prst="rect">
          <a:avLst/>
        </a:prstGeom>
        <a:noFill/>
      </xdr:spPr>
    </xdr:pic>
    <xdr:clientData/>
  </xdr:twoCellAnchor>
  <xdr:twoCellAnchor editAs="oneCell">
    <xdr:from>
      <xdr:col>0</xdr:col>
      <xdr:colOff>134470</xdr:colOff>
      <xdr:row>8</xdr:row>
      <xdr:rowOff>56031</xdr:rowOff>
    </xdr:from>
    <xdr:to>
      <xdr:col>0</xdr:col>
      <xdr:colOff>7519146</xdr:colOff>
      <xdr:row>12</xdr:row>
      <xdr:rowOff>111643</xdr:rowOff>
    </xdr:to>
    <xdr:pic>
      <xdr:nvPicPr>
        <xdr:cNvPr id="5" name="Image 4">
          <a:extLst>
            <a:ext uri="{FF2B5EF4-FFF2-40B4-BE49-F238E27FC236}">
              <a16:creationId xmlns:a16="http://schemas.microsoft.com/office/drawing/2014/main" id="{73B67F02-5B02-DBB6-B31D-698EF535CB23}"/>
            </a:ext>
          </a:extLst>
        </xdr:cNvPr>
        <xdr:cNvPicPr>
          <a:picLocks noChangeAspect="1"/>
        </xdr:cNvPicPr>
      </xdr:nvPicPr>
      <xdr:blipFill>
        <a:blip xmlns:r="http://schemas.openxmlformats.org/officeDocument/2006/relationships" r:embed="rId4"/>
        <a:stretch>
          <a:fillRect/>
        </a:stretch>
      </xdr:blipFill>
      <xdr:spPr>
        <a:xfrm>
          <a:off x="134470" y="5065060"/>
          <a:ext cx="7384676" cy="8176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730538</xdr:colOff>
      <xdr:row>27</xdr:row>
      <xdr:rowOff>209171</xdr:rowOff>
    </xdr:from>
    <xdr:to>
      <xdr:col>38</xdr:col>
      <xdr:colOff>17319</xdr:colOff>
      <xdr:row>51</xdr:row>
      <xdr:rowOff>108199</xdr:rowOff>
    </xdr:to>
    <xdr:graphicFrame macro="">
      <xdr:nvGraphicFramePr>
        <xdr:cNvPr id="2" name="Graphique 4">
          <a:extLst>
            <a:ext uri="{FF2B5EF4-FFF2-40B4-BE49-F238E27FC236}">
              <a16:creationId xmlns:a16="http://schemas.microsoft.com/office/drawing/2014/main" id="{DEEE8F33-7DA4-4E36-9B2F-703973B455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5" name="Graphique 20">
          <a:extLst>
            <a:ext uri="{FF2B5EF4-FFF2-40B4-BE49-F238E27FC236}">
              <a16:creationId xmlns:a16="http://schemas.microsoft.com/office/drawing/2014/main" id="{CD9910C6-5670-4544-A4BE-EBB60EDD9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27</xdr:col>
      <xdr:colOff>727363</xdr:colOff>
      <xdr:row>27</xdr:row>
      <xdr:rowOff>155864</xdr:rowOff>
    </xdr:from>
    <xdr:to>
      <xdr:col>38</xdr:col>
      <xdr:colOff>17319</xdr:colOff>
      <xdr:row>51</xdr:row>
      <xdr:rowOff>58067</xdr:rowOff>
    </xdr:to>
    <xdr:graphicFrame macro="">
      <xdr:nvGraphicFramePr>
        <xdr:cNvPr id="2" name="Graphique 4">
          <a:extLst>
            <a:ext uri="{FF2B5EF4-FFF2-40B4-BE49-F238E27FC236}">
              <a16:creationId xmlns:a16="http://schemas.microsoft.com/office/drawing/2014/main" id="{0E560494-E82D-424E-8454-8F1A4F523B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5" name="Graphique 20">
          <a:extLst>
            <a:ext uri="{FF2B5EF4-FFF2-40B4-BE49-F238E27FC236}">
              <a16:creationId xmlns:a16="http://schemas.microsoft.com/office/drawing/2014/main" id="{6C9C5EDE-F96D-411E-8A2A-53C133699C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415636</xdr:colOff>
      <xdr:row>262</xdr:row>
      <xdr:rowOff>173182</xdr:rowOff>
    </xdr:from>
    <xdr:to>
      <xdr:col>22</xdr:col>
      <xdr:colOff>294409</xdr:colOff>
      <xdr:row>301</xdr:row>
      <xdr:rowOff>138546</xdr:rowOff>
    </xdr:to>
    <xdr:sp macro="" textlink="">
      <xdr:nvSpPr>
        <xdr:cNvPr id="2" name="Rectangle 1">
          <a:extLst>
            <a:ext uri="{FF2B5EF4-FFF2-40B4-BE49-F238E27FC236}">
              <a16:creationId xmlns:a16="http://schemas.microsoft.com/office/drawing/2014/main" id="{8941BFD9-9749-AA5A-ED7D-C8823CB47D8A}"/>
            </a:ext>
          </a:extLst>
        </xdr:cNvPr>
        <xdr:cNvSpPr/>
      </xdr:nvSpPr>
      <xdr:spPr>
        <a:xfrm>
          <a:off x="17941636" y="54500318"/>
          <a:ext cx="4294909" cy="768927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17</xdr:col>
      <xdr:colOff>519545</xdr:colOff>
      <xdr:row>260</xdr:row>
      <xdr:rowOff>103909</xdr:rowOff>
    </xdr:from>
    <xdr:to>
      <xdr:col>22</xdr:col>
      <xdr:colOff>658091</xdr:colOff>
      <xdr:row>262</xdr:row>
      <xdr:rowOff>138546</xdr:rowOff>
    </xdr:to>
    <xdr:sp macro="" textlink="">
      <xdr:nvSpPr>
        <xdr:cNvPr id="3" name="ZoneTexte 2">
          <a:extLst>
            <a:ext uri="{FF2B5EF4-FFF2-40B4-BE49-F238E27FC236}">
              <a16:creationId xmlns:a16="http://schemas.microsoft.com/office/drawing/2014/main" id="{6D72A2C3-C940-D876-D83E-4C86301EAB93}"/>
            </a:ext>
          </a:extLst>
        </xdr:cNvPr>
        <xdr:cNvSpPr txBox="1"/>
      </xdr:nvSpPr>
      <xdr:spPr>
        <a:xfrm>
          <a:off x="18045545" y="54050045"/>
          <a:ext cx="4554682"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a:solidFill>
                <a:srgbClr val="FF0000"/>
              </a:solidFill>
            </a:rPr>
            <a:t>mauvais copiercoller?</a:t>
          </a:r>
        </a:p>
      </xdr:txBody>
    </xdr:sp>
    <xdr:clientData/>
  </xdr:twoCellAnchor>
  <xdr:twoCellAnchor>
    <xdr:from>
      <xdr:col>27</xdr:col>
      <xdr:colOff>727363</xdr:colOff>
      <xdr:row>27</xdr:row>
      <xdr:rowOff>155864</xdr:rowOff>
    </xdr:from>
    <xdr:to>
      <xdr:col>38</xdr:col>
      <xdr:colOff>17319</xdr:colOff>
      <xdr:row>51</xdr:row>
      <xdr:rowOff>58067</xdr:rowOff>
    </xdr:to>
    <xdr:graphicFrame macro="">
      <xdr:nvGraphicFramePr>
        <xdr:cNvPr id="5" name="Graphique 4">
          <a:extLst>
            <a:ext uri="{FF2B5EF4-FFF2-40B4-BE49-F238E27FC236}">
              <a16:creationId xmlns:a16="http://schemas.microsoft.com/office/drawing/2014/main" id="{A9E7B4D5-40ED-CF68-364A-A5414C3F8B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329045</xdr:colOff>
      <xdr:row>27</xdr:row>
      <xdr:rowOff>155863</xdr:rowOff>
    </xdr:from>
    <xdr:to>
      <xdr:col>48</xdr:col>
      <xdr:colOff>381001</xdr:colOff>
      <xdr:row>51</xdr:row>
      <xdr:rowOff>58066</xdr:rowOff>
    </xdr:to>
    <xdr:graphicFrame macro="">
      <xdr:nvGraphicFramePr>
        <xdr:cNvPr id="19" name="Graphique 18">
          <a:extLst>
            <a:ext uri="{FF2B5EF4-FFF2-40B4-BE49-F238E27FC236}">
              <a16:creationId xmlns:a16="http://schemas.microsoft.com/office/drawing/2014/main" id="{E3769E2E-3AA7-4FBC-9390-749585FE8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48</xdr:col>
      <xdr:colOff>727364</xdr:colOff>
      <xdr:row>27</xdr:row>
      <xdr:rowOff>173181</xdr:rowOff>
    </xdr:from>
    <xdr:to>
      <xdr:col>59</xdr:col>
      <xdr:colOff>17320</xdr:colOff>
      <xdr:row>51</xdr:row>
      <xdr:rowOff>75384</xdr:rowOff>
    </xdr:to>
    <xdr:graphicFrame macro="">
      <xdr:nvGraphicFramePr>
        <xdr:cNvPr id="20" name="Graphique 19">
          <a:extLst>
            <a:ext uri="{FF2B5EF4-FFF2-40B4-BE49-F238E27FC236}">
              <a16:creationId xmlns:a16="http://schemas.microsoft.com/office/drawing/2014/main" id="{BB4F2748-204B-4B1D-BBF2-39EF1A8E5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21" name="Graphique 20">
          <a:extLst>
            <a:ext uri="{FF2B5EF4-FFF2-40B4-BE49-F238E27FC236}">
              <a16:creationId xmlns:a16="http://schemas.microsoft.com/office/drawing/2014/main" id="{8BA0E3AE-6DAC-4318-A991-C3AA4342E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329046</xdr:colOff>
      <xdr:row>52</xdr:row>
      <xdr:rowOff>0</xdr:rowOff>
    </xdr:from>
    <xdr:to>
      <xdr:col>48</xdr:col>
      <xdr:colOff>381002</xdr:colOff>
      <xdr:row>77</xdr:row>
      <xdr:rowOff>177682</xdr:rowOff>
    </xdr:to>
    <xdr:graphicFrame macro="">
      <xdr:nvGraphicFramePr>
        <xdr:cNvPr id="22" name="Graphique 21">
          <a:extLst>
            <a:ext uri="{FF2B5EF4-FFF2-40B4-BE49-F238E27FC236}">
              <a16:creationId xmlns:a16="http://schemas.microsoft.com/office/drawing/2014/main" id="{E6C5E518-6C30-4688-903C-2BBB4FC38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727365</xdr:colOff>
      <xdr:row>52</xdr:row>
      <xdr:rowOff>17318</xdr:rowOff>
    </xdr:from>
    <xdr:to>
      <xdr:col>59</xdr:col>
      <xdr:colOff>17321</xdr:colOff>
      <xdr:row>77</xdr:row>
      <xdr:rowOff>202992</xdr:rowOff>
    </xdr:to>
    <xdr:graphicFrame macro="">
      <xdr:nvGraphicFramePr>
        <xdr:cNvPr id="23" name="Graphique 22">
          <a:extLst>
            <a:ext uri="{FF2B5EF4-FFF2-40B4-BE49-F238E27FC236}">
              <a16:creationId xmlns:a16="http://schemas.microsoft.com/office/drawing/2014/main" id="{584D5B19-5CAD-46E3-8DB4-AC0F068DA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xdr:col>
      <xdr:colOff>48781</xdr:colOff>
      <xdr:row>196</xdr:row>
      <xdr:rowOff>149225</xdr:rowOff>
    </xdr:from>
    <xdr:to>
      <xdr:col>33</xdr:col>
      <xdr:colOff>637599</xdr:colOff>
      <xdr:row>211</xdr:row>
      <xdr:rowOff>138835</xdr:rowOff>
    </xdr:to>
    <xdr:graphicFrame macro="">
      <xdr:nvGraphicFramePr>
        <xdr:cNvPr id="4" name="Chart 3">
          <a:extLst>
            <a:ext uri="{FF2B5EF4-FFF2-40B4-BE49-F238E27FC236}">
              <a16:creationId xmlns:a16="http://schemas.microsoft.com/office/drawing/2014/main" id="{B6FC1660-1CB9-4733-AEA5-69B5A4240D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767051</xdr:colOff>
      <xdr:row>27</xdr:row>
      <xdr:rowOff>182323</xdr:rowOff>
    </xdr:from>
    <xdr:to>
      <xdr:col>38</xdr:col>
      <xdr:colOff>57007</xdr:colOff>
      <xdr:row>51</xdr:row>
      <xdr:rowOff>84526</xdr:rowOff>
    </xdr:to>
    <xdr:graphicFrame macro="">
      <xdr:nvGraphicFramePr>
        <xdr:cNvPr id="4" name="Graphique 4">
          <a:extLst>
            <a:ext uri="{FF2B5EF4-FFF2-40B4-BE49-F238E27FC236}">
              <a16:creationId xmlns:a16="http://schemas.microsoft.com/office/drawing/2014/main" id="{92DC5A5E-0911-4E77-BFCC-4B66CEC6C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329045</xdr:colOff>
      <xdr:row>27</xdr:row>
      <xdr:rowOff>155863</xdr:rowOff>
    </xdr:from>
    <xdr:to>
      <xdr:col>48</xdr:col>
      <xdr:colOff>381001</xdr:colOff>
      <xdr:row>51</xdr:row>
      <xdr:rowOff>58066</xdr:rowOff>
    </xdr:to>
    <xdr:graphicFrame macro="">
      <xdr:nvGraphicFramePr>
        <xdr:cNvPr id="5" name="Graphique 18">
          <a:extLst>
            <a:ext uri="{FF2B5EF4-FFF2-40B4-BE49-F238E27FC236}">
              <a16:creationId xmlns:a16="http://schemas.microsoft.com/office/drawing/2014/main" id="{F57CFC4F-F1E7-4CE4-B4C7-66A70C8FE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48</xdr:col>
      <xdr:colOff>727364</xdr:colOff>
      <xdr:row>27</xdr:row>
      <xdr:rowOff>173181</xdr:rowOff>
    </xdr:from>
    <xdr:to>
      <xdr:col>59</xdr:col>
      <xdr:colOff>17320</xdr:colOff>
      <xdr:row>51</xdr:row>
      <xdr:rowOff>75384</xdr:rowOff>
    </xdr:to>
    <xdr:graphicFrame macro="">
      <xdr:nvGraphicFramePr>
        <xdr:cNvPr id="6" name="Graphique 19">
          <a:extLst>
            <a:ext uri="{FF2B5EF4-FFF2-40B4-BE49-F238E27FC236}">
              <a16:creationId xmlns:a16="http://schemas.microsoft.com/office/drawing/2014/main" id="{B2C0A28C-609E-4B2A-9CD0-6A0B81F62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767051</xdr:colOff>
      <xdr:row>52</xdr:row>
      <xdr:rowOff>1</xdr:rowOff>
    </xdr:from>
    <xdr:to>
      <xdr:col>38</xdr:col>
      <xdr:colOff>57007</xdr:colOff>
      <xdr:row>77</xdr:row>
      <xdr:rowOff>177683</xdr:rowOff>
    </xdr:to>
    <xdr:graphicFrame macro="">
      <xdr:nvGraphicFramePr>
        <xdr:cNvPr id="7" name="Graphique 20">
          <a:extLst>
            <a:ext uri="{FF2B5EF4-FFF2-40B4-BE49-F238E27FC236}">
              <a16:creationId xmlns:a16="http://schemas.microsoft.com/office/drawing/2014/main" id="{AABFF404-BE99-4705-A24F-689007AB9E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xdr:col>
      <xdr:colOff>329046</xdr:colOff>
      <xdr:row>52</xdr:row>
      <xdr:rowOff>0</xdr:rowOff>
    </xdr:from>
    <xdr:to>
      <xdr:col>48</xdr:col>
      <xdr:colOff>381002</xdr:colOff>
      <xdr:row>77</xdr:row>
      <xdr:rowOff>177682</xdr:rowOff>
    </xdr:to>
    <xdr:graphicFrame macro="">
      <xdr:nvGraphicFramePr>
        <xdr:cNvPr id="8" name="Graphique 21">
          <a:extLst>
            <a:ext uri="{FF2B5EF4-FFF2-40B4-BE49-F238E27FC236}">
              <a16:creationId xmlns:a16="http://schemas.microsoft.com/office/drawing/2014/main" id="{071292BE-36D7-4D18-951D-F23EF8D230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727365</xdr:colOff>
      <xdr:row>52</xdr:row>
      <xdr:rowOff>17318</xdr:rowOff>
    </xdr:from>
    <xdr:to>
      <xdr:col>59</xdr:col>
      <xdr:colOff>17321</xdr:colOff>
      <xdr:row>78</xdr:row>
      <xdr:rowOff>4500</xdr:rowOff>
    </xdr:to>
    <xdr:graphicFrame macro="">
      <xdr:nvGraphicFramePr>
        <xdr:cNvPr id="9" name="Graphique 22">
          <a:extLst>
            <a:ext uri="{FF2B5EF4-FFF2-40B4-BE49-F238E27FC236}">
              <a16:creationId xmlns:a16="http://schemas.microsoft.com/office/drawing/2014/main" id="{B559D8A2-E618-413B-ABD8-59F6ADE06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27</xdr:col>
      <xdr:colOff>727363</xdr:colOff>
      <xdr:row>27</xdr:row>
      <xdr:rowOff>155864</xdr:rowOff>
    </xdr:from>
    <xdr:to>
      <xdr:col>38</xdr:col>
      <xdr:colOff>17319</xdr:colOff>
      <xdr:row>51</xdr:row>
      <xdr:rowOff>58067</xdr:rowOff>
    </xdr:to>
    <xdr:graphicFrame macro="">
      <xdr:nvGraphicFramePr>
        <xdr:cNvPr id="2" name="Graphique 4">
          <a:extLst>
            <a:ext uri="{FF2B5EF4-FFF2-40B4-BE49-F238E27FC236}">
              <a16:creationId xmlns:a16="http://schemas.microsoft.com/office/drawing/2014/main" id="{3412861C-F5B8-4062-AF31-607CACEAA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76</xdr:row>
      <xdr:rowOff>177683</xdr:rowOff>
    </xdr:to>
    <xdr:graphicFrame macro="">
      <xdr:nvGraphicFramePr>
        <xdr:cNvPr id="5" name="Graphique 20">
          <a:extLst>
            <a:ext uri="{FF2B5EF4-FFF2-40B4-BE49-F238E27FC236}">
              <a16:creationId xmlns:a16="http://schemas.microsoft.com/office/drawing/2014/main" id="{D46DBD9D-C691-4602-944B-FCA3F5AE2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41</xdr:col>
      <xdr:colOff>71509</xdr:colOff>
      <xdr:row>28</xdr:row>
      <xdr:rowOff>17319</xdr:rowOff>
    </xdr:from>
    <xdr:to>
      <xdr:col>51</xdr:col>
      <xdr:colOff>89859</xdr:colOff>
      <xdr:row>51</xdr:row>
      <xdr:rowOff>235539</xdr:rowOff>
    </xdr:to>
    <xdr:graphicFrame macro="">
      <xdr:nvGraphicFramePr>
        <xdr:cNvPr id="4" name="Graphique 3">
          <a:extLst>
            <a:ext uri="{FF2B5EF4-FFF2-40B4-BE49-F238E27FC236}">
              <a16:creationId xmlns:a16="http://schemas.microsoft.com/office/drawing/2014/main" id="{AB229B95-6644-404A-9615-169FF3A18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51</xdr:col>
      <xdr:colOff>447097</xdr:colOff>
      <xdr:row>28</xdr:row>
      <xdr:rowOff>17318</xdr:rowOff>
    </xdr:from>
    <xdr:to>
      <xdr:col>61</xdr:col>
      <xdr:colOff>465447</xdr:colOff>
      <xdr:row>51</xdr:row>
      <xdr:rowOff>235538</xdr:rowOff>
    </xdr:to>
    <xdr:graphicFrame macro="">
      <xdr:nvGraphicFramePr>
        <xdr:cNvPr id="5" name="Graphique 4">
          <a:extLst>
            <a:ext uri="{FF2B5EF4-FFF2-40B4-BE49-F238E27FC236}">
              <a16:creationId xmlns:a16="http://schemas.microsoft.com/office/drawing/2014/main" id="{BAEEA6A9-E2B8-4A34-A91D-31612C0E2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62</xdr:col>
      <xdr:colOff>86591</xdr:colOff>
      <xdr:row>28</xdr:row>
      <xdr:rowOff>34636</xdr:rowOff>
    </xdr:from>
    <xdr:to>
      <xdr:col>72</xdr:col>
      <xdr:colOff>98591</xdr:colOff>
      <xdr:row>52</xdr:row>
      <xdr:rowOff>7227</xdr:rowOff>
    </xdr:to>
    <xdr:graphicFrame macro="">
      <xdr:nvGraphicFramePr>
        <xdr:cNvPr id="6" name="Graphique 5">
          <a:extLst>
            <a:ext uri="{FF2B5EF4-FFF2-40B4-BE49-F238E27FC236}">
              <a16:creationId xmlns:a16="http://schemas.microsoft.com/office/drawing/2014/main" id="{482A66C7-0A28-4205-84F8-6E865FEA8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41</xdr:col>
      <xdr:colOff>86591</xdr:colOff>
      <xdr:row>52</xdr:row>
      <xdr:rowOff>103910</xdr:rowOff>
    </xdr:from>
    <xdr:to>
      <xdr:col>51</xdr:col>
      <xdr:colOff>98591</xdr:colOff>
      <xdr:row>77</xdr:row>
      <xdr:rowOff>111137</xdr:rowOff>
    </xdr:to>
    <xdr:graphicFrame macro="">
      <xdr:nvGraphicFramePr>
        <xdr:cNvPr id="7" name="Graphique 6">
          <a:extLst>
            <a:ext uri="{FF2B5EF4-FFF2-40B4-BE49-F238E27FC236}">
              <a16:creationId xmlns:a16="http://schemas.microsoft.com/office/drawing/2014/main" id="{B7F9D1BC-A41D-43D3-A2C3-477C28B71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51</xdr:col>
      <xdr:colOff>450273</xdr:colOff>
      <xdr:row>52</xdr:row>
      <xdr:rowOff>103909</xdr:rowOff>
    </xdr:from>
    <xdr:to>
      <xdr:col>61</xdr:col>
      <xdr:colOff>462273</xdr:colOff>
      <xdr:row>77</xdr:row>
      <xdr:rowOff>111136</xdr:rowOff>
    </xdr:to>
    <xdr:graphicFrame macro="">
      <xdr:nvGraphicFramePr>
        <xdr:cNvPr id="8" name="Graphique 7">
          <a:extLst>
            <a:ext uri="{FF2B5EF4-FFF2-40B4-BE49-F238E27FC236}">
              <a16:creationId xmlns:a16="http://schemas.microsoft.com/office/drawing/2014/main" id="{22AB8EA0-6F65-47F5-B33E-ED0AA8FB2E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62</xdr:col>
      <xdr:colOff>86592</xdr:colOff>
      <xdr:row>52</xdr:row>
      <xdr:rowOff>121227</xdr:rowOff>
    </xdr:from>
    <xdr:to>
      <xdr:col>72</xdr:col>
      <xdr:colOff>98592</xdr:colOff>
      <xdr:row>77</xdr:row>
      <xdr:rowOff>128454</xdr:rowOff>
    </xdr:to>
    <xdr:graphicFrame macro="">
      <xdr:nvGraphicFramePr>
        <xdr:cNvPr id="9" name="Graphique 8">
          <a:extLst>
            <a:ext uri="{FF2B5EF4-FFF2-40B4-BE49-F238E27FC236}">
              <a16:creationId xmlns:a16="http://schemas.microsoft.com/office/drawing/2014/main" id="{78B287C3-E526-49A7-BA03-1B1036E1B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41</xdr:col>
      <xdr:colOff>71438</xdr:colOff>
      <xdr:row>78</xdr:row>
      <xdr:rowOff>95250</xdr:rowOff>
    </xdr:from>
    <xdr:to>
      <xdr:col>51</xdr:col>
      <xdr:colOff>89788</xdr:colOff>
      <xdr:row>105</xdr:row>
      <xdr:rowOff>75345</xdr:rowOff>
    </xdr:to>
    <xdr:graphicFrame macro="">
      <xdr:nvGraphicFramePr>
        <xdr:cNvPr id="15" name="Graphique 3">
          <a:extLst>
            <a:ext uri="{FF2B5EF4-FFF2-40B4-BE49-F238E27FC236}">
              <a16:creationId xmlns:a16="http://schemas.microsoft.com/office/drawing/2014/main" id="{554D5E36-100F-4C1A-9FCC-EC75518B5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51</xdr:col>
      <xdr:colOff>500063</xdr:colOff>
      <xdr:row>78</xdr:row>
      <xdr:rowOff>119062</xdr:rowOff>
    </xdr:from>
    <xdr:to>
      <xdr:col>61</xdr:col>
      <xdr:colOff>476250</xdr:colOff>
      <xdr:row>105</xdr:row>
      <xdr:rowOff>99157</xdr:rowOff>
    </xdr:to>
    <xdr:graphicFrame macro="">
      <xdr:nvGraphicFramePr>
        <xdr:cNvPr id="21" name="Graphique 3">
          <a:extLst>
            <a:ext uri="{FF2B5EF4-FFF2-40B4-BE49-F238E27FC236}">
              <a16:creationId xmlns:a16="http://schemas.microsoft.com/office/drawing/2014/main" id="{DF6A06C2-5A04-4304-ADD0-1CBCBD6C4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62</xdr:col>
      <xdr:colOff>68263</xdr:colOff>
      <xdr:row>78</xdr:row>
      <xdr:rowOff>119063</xdr:rowOff>
    </xdr:from>
    <xdr:to>
      <xdr:col>72</xdr:col>
      <xdr:colOff>73913</xdr:colOff>
      <xdr:row>105</xdr:row>
      <xdr:rowOff>99158</xdr:rowOff>
    </xdr:to>
    <xdr:graphicFrame macro="">
      <xdr:nvGraphicFramePr>
        <xdr:cNvPr id="22" name="Graphique 3">
          <a:extLst>
            <a:ext uri="{FF2B5EF4-FFF2-40B4-BE49-F238E27FC236}">
              <a16:creationId xmlns:a16="http://schemas.microsoft.com/office/drawing/2014/main" id="{5EAC69ED-B2E3-4024-BB45-9022FD40E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47625</xdr:colOff>
      <xdr:row>106</xdr:row>
      <xdr:rowOff>142875</xdr:rowOff>
    </xdr:from>
    <xdr:to>
      <xdr:col>51</xdr:col>
      <xdr:colOff>65975</xdr:colOff>
      <xdr:row>139</xdr:row>
      <xdr:rowOff>126289</xdr:rowOff>
    </xdr:to>
    <xdr:graphicFrame macro="">
      <xdr:nvGraphicFramePr>
        <xdr:cNvPr id="23" name="Graphique 6">
          <a:extLst>
            <a:ext uri="{FF2B5EF4-FFF2-40B4-BE49-F238E27FC236}">
              <a16:creationId xmlns:a16="http://schemas.microsoft.com/office/drawing/2014/main" id="{E65346BF-511D-4C58-8769-6EE87CEB7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51</xdr:col>
      <xdr:colOff>523875</xdr:colOff>
      <xdr:row>106</xdr:row>
      <xdr:rowOff>71437</xdr:rowOff>
    </xdr:from>
    <xdr:to>
      <xdr:col>61</xdr:col>
      <xdr:colOff>542225</xdr:colOff>
      <xdr:row>139</xdr:row>
      <xdr:rowOff>54851</xdr:rowOff>
    </xdr:to>
    <xdr:graphicFrame macro="">
      <xdr:nvGraphicFramePr>
        <xdr:cNvPr id="24" name="Graphique 6">
          <a:extLst>
            <a:ext uri="{FF2B5EF4-FFF2-40B4-BE49-F238E27FC236}">
              <a16:creationId xmlns:a16="http://schemas.microsoft.com/office/drawing/2014/main" id="{C5AF4FC7-8FEA-4734-954A-0B679352F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62</xdr:col>
      <xdr:colOff>47625</xdr:colOff>
      <xdr:row>106</xdr:row>
      <xdr:rowOff>119062</xdr:rowOff>
    </xdr:from>
    <xdr:to>
      <xdr:col>72</xdr:col>
      <xdr:colOff>65975</xdr:colOff>
      <xdr:row>139</xdr:row>
      <xdr:rowOff>102476</xdr:rowOff>
    </xdr:to>
    <xdr:graphicFrame macro="">
      <xdr:nvGraphicFramePr>
        <xdr:cNvPr id="25" name="Graphique 6">
          <a:extLst>
            <a:ext uri="{FF2B5EF4-FFF2-40B4-BE49-F238E27FC236}">
              <a16:creationId xmlns:a16="http://schemas.microsoft.com/office/drawing/2014/main" id="{2A5E9D8F-5D61-4368-AA7D-0456C1FB1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27</xdr:col>
      <xdr:colOff>727363</xdr:colOff>
      <xdr:row>27</xdr:row>
      <xdr:rowOff>155864</xdr:rowOff>
    </xdr:from>
    <xdr:to>
      <xdr:col>38</xdr:col>
      <xdr:colOff>17319</xdr:colOff>
      <xdr:row>51</xdr:row>
      <xdr:rowOff>58067</xdr:rowOff>
    </xdr:to>
    <xdr:graphicFrame macro="">
      <xdr:nvGraphicFramePr>
        <xdr:cNvPr id="2" name="Graphique 4">
          <a:extLst>
            <a:ext uri="{FF2B5EF4-FFF2-40B4-BE49-F238E27FC236}">
              <a16:creationId xmlns:a16="http://schemas.microsoft.com/office/drawing/2014/main" id="{BE4FE795-A74C-41B3-8230-7CF1DE6CE8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5" name="Graphique 20">
          <a:extLst>
            <a:ext uri="{FF2B5EF4-FFF2-40B4-BE49-F238E27FC236}">
              <a16:creationId xmlns:a16="http://schemas.microsoft.com/office/drawing/2014/main" id="{3D8DBE75-099B-4D67-A1EE-97519BE32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27</xdr:col>
      <xdr:colOff>727363</xdr:colOff>
      <xdr:row>27</xdr:row>
      <xdr:rowOff>155864</xdr:rowOff>
    </xdr:from>
    <xdr:to>
      <xdr:col>38</xdr:col>
      <xdr:colOff>17319</xdr:colOff>
      <xdr:row>51</xdr:row>
      <xdr:rowOff>58067</xdr:rowOff>
    </xdr:to>
    <xdr:graphicFrame macro="">
      <xdr:nvGraphicFramePr>
        <xdr:cNvPr id="2" name="Graphique 4">
          <a:extLst>
            <a:ext uri="{FF2B5EF4-FFF2-40B4-BE49-F238E27FC236}">
              <a16:creationId xmlns:a16="http://schemas.microsoft.com/office/drawing/2014/main" id="{CFE51BB2-70B8-498D-85EE-47BA22B27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5" name="Graphique 20">
          <a:extLst>
            <a:ext uri="{FF2B5EF4-FFF2-40B4-BE49-F238E27FC236}">
              <a16:creationId xmlns:a16="http://schemas.microsoft.com/office/drawing/2014/main" id="{FF6215CA-FFF6-499C-B692-9B2209A4C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27</xdr:col>
      <xdr:colOff>727363</xdr:colOff>
      <xdr:row>27</xdr:row>
      <xdr:rowOff>155864</xdr:rowOff>
    </xdr:from>
    <xdr:to>
      <xdr:col>38</xdr:col>
      <xdr:colOff>17319</xdr:colOff>
      <xdr:row>51</xdr:row>
      <xdr:rowOff>58067</xdr:rowOff>
    </xdr:to>
    <xdr:graphicFrame macro="">
      <xdr:nvGraphicFramePr>
        <xdr:cNvPr id="2" name="Graphique 4">
          <a:extLst>
            <a:ext uri="{FF2B5EF4-FFF2-40B4-BE49-F238E27FC236}">
              <a16:creationId xmlns:a16="http://schemas.microsoft.com/office/drawing/2014/main" id="{3F609812-F17E-408E-B14B-3BF9A09DB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5" name="Graphique 20">
          <a:extLst>
            <a:ext uri="{FF2B5EF4-FFF2-40B4-BE49-F238E27FC236}">
              <a16:creationId xmlns:a16="http://schemas.microsoft.com/office/drawing/2014/main" id="{10656731-A429-4CF9-B8E7-CF9CDAE87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27</xdr:col>
      <xdr:colOff>727363</xdr:colOff>
      <xdr:row>27</xdr:row>
      <xdr:rowOff>155864</xdr:rowOff>
    </xdr:from>
    <xdr:to>
      <xdr:col>38</xdr:col>
      <xdr:colOff>17319</xdr:colOff>
      <xdr:row>51</xdr:row>
      <xdr:rowOff>58067</xdr:rowOff>
    </xdr:to>
    <xdr:graphicFrame macro="">
      <xdr:nvGraphicFramePr>
        <xdr:cNvPr id="2" name="Graphique 4">
          <a:extLst>
            <a:ext uri="{FF2B5EF4-FFF2-40B4-BE49-F238E27FC236}">
              <a16:creationId xmlns:a16="http://schemas.microsoft.com/office/drawing/2014/main" id="{DDDE3526-E813-42C3-B457-69811E035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727364</xdr:colOff>
      <xdr:row>52</xdr:row>
      <xdr:rowOff>1</xdr:rowOff>
    </xdr:from>
    <xdr:to>
      <xdr:col>38</xdr:col>
      <xdr:colOff>17320</xdr:colOff>
      <xdr:row>77</xdr:row>
      <xdr:rowOff>177683</xdr:rowOff>
    </xdr:to>
    <xdr:graphicFrame macro="">
      <xdr:nvGraphicFramePr>
        <xdr:cNvPr id="5" name="Graphique 20">
          <a:extLst>
            <a:ext uri="{FF2B5EF4-FFF2-40B4-BE49-F238E27FC236}">
              <a16:creationId xmlns:a16="http://schemas.microsoft.com/office/drawing/2014/main" id="{4229421B-3B4D-4315-AD66-AC3FE40390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09A2-3000-4F96-A3BC-F4A170B285E2}">
  <sheetPr>
    <tabColor rgb="FFFFFF00"/>
  </sheetPr>
  <dimension ref="A1:F14"/>
  <sheetViews>
    <sheetView tabSelected="1" zoomScale="85" zoomScaleNormal="85" workbookViewId="0">
      <selection activeCell="A6" sqref="A6:A14"/>
    </sheetView>
  </sheetViews>
  <sheetFormatPr baseColWidth="10" defaultRowHeight="15" x14ac:dyDescent="0.25"/>
  <cols>
    <col min="1" max="1" width="126.85546875" style="138" customWidth="1"/>
    <col min="2" max="16384" width="11.42578125" style="138"/>
  </cols>
  <sheetData>
    <row r="1" spans="1:6" ht="109.5" customHeight="1" x14ac:dyDescent="0.25"/>
    <row r="2" spans="1:6" ht="129.75" customHeight="1" x14ac:dyDescent="0.25">
      <c r="A2" s="139" t="s">
        <v>708</v>
      </c>
    </row>
    <row r="3" spans="1:6" ht="45" x14ac:dyDescent="0.25">
      <c r="A3" s="140" t="s">
        <v>710</v>
      </c>
    </row>
    <row r="4" spans="1:6" ht="50.25" customHeight="1" x14ac:dyDescent="0.25">
      <c r="A4" s="141" t="s">
        <v>709</v>
      </c>
    </row>
    <row r="6" spans="1:6" x14ac:dyDescent="0.25">
      <c r="A6" s="214" t="s">
        <v>711</v>
      </c>
      <c r="B6" s="142"/>
      <c r="C6" s="142"/>
      <c r="D6" s="143"/>
      <c r="E6" s="142"/>
      <c r="F6" s="142"/>
    </row>
    <row r="7" spans="1:6" x14ac:dyDescent="0.25">
      <c r="A7" s="215" t="s">
        <v>712</v>
      </c>
    </row>
    <row r="8" spans="1:6" x14ac:dyDescent="0.25">
      <c r="A8" s="215" t="s">
        <v>842</v>
      </c>
    </row>
    <row r="9" spans="1:6" x14ac:dyDescent="0.25">
      <c r="A9" s="215"/>
    </row>
    <row r="10" spans="1:6" x14ac:dyDescent="0.25">
      <c r="A10" s="215"/>
    </row>
    <row r="11" spans="1:6" x14ac:dyDescent="0.25">
      <c r="A11" s="215"/>
    </row>
    <row r="12" spans="1:6" x14ac:dyDescent="0.25">
      <c r="A12" s="215"/>
    </row>
    <row r="13" spans="1:6" x14ac:dyDescent="0.25">
      <c r="A13" s="215"/>
    </row>
    <row r="14" spans="1:6" x14ac:dyDescent="0.25">
      <c r="A14" s="216"/>
    </row>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5876D-0862-46BE-9D8A-EC875B14E0B9}">
  <dimension ref="A1:AY303"/>
  <sheetViews>
    <sheetView topLeftCell="Y3" zoomScale="60" zoomScaleNormal="60" workbookViewId="0">
      <selection activeCell="AH3" sqref="AH3:AY3"/>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16384" width="11.42578125" style="1"/>
  </cols>
  <sheetData>
    <row r="1" spans="1:51" ht="29.25" thickBot="1" x14ac:dyDescent="0.3">
      <c r="A1" s="132" t="s">
        <v>26</v>
      </c>
      <c r="B1" s="48" t="s">
        <v>584</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13</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585</v>
      </c>
      <c r="F3" s="10" t="s">
        <v>586</v>
      </c>
      <c r="G3" s="10" t="s">
        <v>587</v>
      </c>
      <c r="H3" s="44" t="s">
        <v>588</v>
      </c>
      <c r="I3" s="71"/>
      <c r="J3" s="71"/>
      <c r="K3" s="71"/>
      <c r="L3" s="71"/>
      <c r="M3" s="71"/>
      <c r="N3" s="71"/>
      <c r="O3" s="71"/>
      <c r="P3" s="71"/>
      <c r="Q3" s="71"/>
      <c r="R3" s="71"/>
      <c r="S3" s="71"/>
      <c r="T3" s="71"/>
      <c r="U3" s="71"/>
      <c r="V3" s="71"/>
      <c r="W3" s="71"/>
      <c r="X3" s="71"/>
      <c r="Y3" s="71"/>
      <c r="Z3" s="71"/>
      <c r="AD3" s="59" t="str">
        <f>IF(E3="","",E3)</f>
        <v>GA02</v>
      </c>
      <c r="AE3" s="16" t="str">
        <f t="shared" ref="AE3:AY3" si="0">IF(F3="","",F3)</f>
        <v>GA06V03</v>
      </c>
      <c r="AF3" s="16" t="str">
        <f t="shared" si="0"/>
        <v>GA07v03</v>
      </c>
      <c r="AG3" s="16" t="str">
        <f t="shared" si="0"/>
        <v>GA08v02</v>
      </c>
    </row>
    <row r="4" spans="1:51" ht="19.5" customHeight="1" thickBot="1" x14ac:dyDescent="0.3">
      <c r="A4" s="132"/>
      <c r="B4" s="32" t="s">
        <v>50</v>
      </c>
      <c r="D4" s="6"/>
      <c r="E4" s="56" t="s">
        <v>589</v>
      </c>
      <c r="F4" s="3" t="s">
        <v>590</v>
      </c>
      <c r="G4" s="7" t="s">
        <v>591</v>
      </c>
      <c r="H4" s="78" t="s">
        <v>592</v>
      </c>
      <c r="I4" s="72"/>
      <c r="J4" s="72"/>
      <c r="K4" s="72"/>
      <c r="L4" s="72"/>
      <c r="M4" s="72"/>
      <c r="N4" s="72"/>
      <c r="O4" s="72"/>
      <c r="P4" s="72"/>
      <c r="Q4" s="72"/>
      <c r="R4" s="71"/>
      <c r="S4" s="72"/>
      <c r="T4" s="72"/>
      <c r="U4" s="72"/>
      <c r="V4" s="71"/>
      <c r="W4" s="72"/>
      <c r="X4" s="72"/>
      <c r="Y4" s="71"/>
      <c r="Z4" s="71"/>
    </row>
    <row r="5" spans="1:51" ht="19.5" customHeight="1" thickBot="1" x14ac:dyDescent="0.35">
      <c r="C5" s="30" t="s">
        <v>78</v>
      </c>
      <c r="D5" s="44"/>
      <c r="E5" s="35">
        <v>503</v>
      </c>
      <c r="F5" s="10">
        <v>502</v>
      </c>
      <c r="G5" s="10">
        <v>502</v>
      </c>
      <c r="H5" s="44">
        <v>504</v>
      </c>
      <c r="I5" s="71"/>
      <c r="J5" s="71"/>
      <c r="K5" s="71"/>
      <c r="L5" s="71"/>
      <c r="M5" s="71"/>
      <c r="N5" s="71"/>
      <c r="O5" s="71"/>
      <c r="P5" s="71"/>
      <c r="Q5" s="71"/>
      <c r="R5" s="71"/>
      <c r="S5" s="71"/>
      <c r="T5" s="71"/>
      <c r="U5" s="71"/>
      <c r="V5" s="71"/>
      <c r="W5" s="71"/>
      <c r="X5" s="71"/>
      <c r="Y5" s="71"/>
      <c r="Z5" s="71"/>
      <c r="AC5" s="57" t="s">
        <v>79</v>
      </c>
      <c r="AD5" s="58" t="s">
        <v>80</v>
      </c>
      <c r="AE5" s="133" t="str">
        <f>CONCATENATE($B$1," - ",$AH$1," at Qmax")</f>
        <v>THyGA Segment 500 - Space Heaters - CO emissions at Qmax</v>
      </c>
      <c r="AF5" s="133"/>
      <c r="AG5" s="133"/>
      <c r="AH5" s="133"/>
      <c r="AI5" s="133"/>
      <c r="AJ5" s="134"/>
      <c r="AK5" s="58" t="s">
        <v>4</v>
      </c>
      <c r="AL5" s="133" t="str">
        <f>VLOOKUP($AH$1,List!$B$2:$C$13,2,0)</f>
        <v>CO emissions (ppm)</v>
      </c>
      <c r="AM5" s="133"/>
      <c r="AN5" s="133"/>
      <c r="AO5" s="133"/>
      <c r="AP5" s="133"/>
      <c r="AQ5" s="134"/>
    </row>
    <row r="6" spans="1:51" ht="19.5" customHeight="1" thickBot="1" x14ac:dyDescent="0.3">
      <c r="C6" s="103" t="s">
        <v>81</v>
      </c>
      <c r="D6" s="5"/>
      <c r="E6" s="92" t="s">
        <v>593</v>
      </c>
      <c r="F6" s="63" t="s">
        <v>594</v>
      </c>
      <c r="G6" s="63" t="s">
        <v>595</v>
      </c>
      <c r="H6" s="5" t="s">
        <v>596</v>
      </c>
      <c r="I6" s="71"/>
      <c r="J6" s="71"/>
      <c r="K6" s="71"/>
      <c r="L6" s="71"/>
      <c r="M6" s="71"/>
      <c r="N6" s="71"/>
      <c r="O6" s="71"/>
      <c r="P6" s="71"/>
      <c r="Q6" s="71"/>
      <c r="R6" s="71"/>
      <c r="S6" s="71"/>
      <c r="T6" s="71"/>
      <c r="U6" s="71"/>
      <c r="V6" s="71"/>
      <c r="W6" s="71"/>
      <c r="X6" s="71"/>
      <c r="Y6" s="71"/>
      <c r="Z6" s="71"/>
      <c r="AC6" s="55" t="s">
        <v>89</v>
      </c>
      <c r="AD6" s="59" t="str">
        <f>IF(AD$3="","",LEFT(AD$3,4))</f>
        <v>GA02</v>
      </c>
      <c r="AE6" s="16" t="str">
        <f t="shared" ref="AE6:AY6" si="1">IF(AE$3="","",LEFT(AE$3,4))</f>
        <v>GA06</v>
      </c>
      <c r="AF6" s="16" t="str">
        <f t="shared" si="1"/>
        <v>GA07</v>
      </c>
      <c r="AG6" s="16" t="str">
        <f t="shared" si="1"/>
        <v>GA08</v>
      </c>
    </row>
    <row r="7" spans="1:51" ht="19.5" customHeight="1" thickBot="1" x14ac:dyDescent="0.3">
      <c r="C7" s="104" t="s">
        <v>90</v>
      </c>
      <c r="D7" s="105"/>
      <c r="E7" s="93" t="s">
        <v>597</v>
      </c>
      <c r="F7" s="115" t="s">
        <v>598</v>
      </c>
      <c r="G7" s="115" t="s">
        <v>599</v>
      </c>
      <c r="H7" s="105" t="s">
        <v>598</v>
      </c>
      <c r="I7" s="71"/>
      <c r="J7" s="71"/>
      <c r="K7" s="71"/>
      <c r="L7" s="71"/>
      <c r="M7" s="71"/>
      <c r="N7" s="71"/>
      <c r="O7" s="71"/>
      <c r="P7" s="71"/>
      <c r="Q7" s="71"/>
      <c r="R7" s="71"/>
      <c r="S7" s="71"/>
      <c r="T7" s="71"/>
      <c r="U7" s="71"/>
      <c r="V7" s="71"/>
      <c r="W7" s="71"/>
      <c r="X7" s="71"/>
      <c r="Y7" s="71"/>
      <c r="Z7" s="71"/>
      <c r="AC7" s="53">
        <v>0</v>
      </c>
      <c r="AD7" s="35">
        <f>VLOOKUP(CONCATENATE($AH$1," - ",$AC7,"%"),$A$29:$Z$128,MATCH(AD$3,$E$3:$Z$3,0)+4,0)</f>
        <v>168.82912738502347</v>
      </c>
      <c r="AE7" s="10">
        <f t="shared" ref="AE7:AG14" si="2">VLOOKUP(CONCATENATE($AH$1," - ",$AC7,"%"),$A$29:$Z$128,MATCH(AE$3,$E$3:$Z$3,0)+4,0)</f>
        <v>2.1712043396297025</v>
      </c>
      <c r="AF7" s="10">
        <f t="shared" si="2"/>
        <v>306.99774914340333</v>
      </c>
      <c r="AG7" s="10">
        <f t="shared" si="2"/>
        <v>376.9175285363047</v>
      </c>
    </row>
    <row r="8" spans="1:51" ht="19.5" customHeight="1" thickBot="1" x14ac:dyDescent="0.3">
      <c r="E8" s="60" t="s">
        <v>598</v>
      </c>
      <c r="F8" s="12" t="s">
        <v>64</v>
      </c>
      <c r="G8" s="12" t="s">
        <v>64</v>
      </c>
      <c r="H8" s="13" t="s">
        <v>64</v>
      </c>
      <c r="I8" s="71"/>
      <c r="J8" s="71"/>
      <c r="K8" s="71"/>
      <c r="L8" s="71"/>
      <c r="M8" s="71"/>
      <c r="N8" s="71"/>
      <c r="O8" s="71"/>
      <c r="P8" s="71"/>
      <c r="Q8" s="71"/>
      <c r="R8" s="71"/>
      <c r="S8" s="71"/>
      <c r="T8" s="71"/>
      <c r="U8" s="71"/>
      <c r="V8" s="71"/>
      <c r="W8" s="71"/>
      <c r="X8" s="71"/>
      <c r="Y8" s="71"/>
      <c r="Z8" s="71"/>
      <c r="AC8" s="54">
        <v>10</v>
      </c>
      <c r="AD8" s="92" t="e">
        <f t="shared" ref="AD8:AD14" si="3">VLOOKUP(CONCATENATE($AH$1," - ",$AC8,"%"),$A$29:$Z$128,MATCH(AD$3,$E$3:$Z$3,0)+4,0)</f>
        <v>#N/A</v>
      </c>
      <c r="AE8" s="63" t="e">
        <f t="shared" si="2"/>
        <v>#N/A</v>
      </c>
      <c r="AF8" s="63" t="e">
        <f t="shared" si="2"/>
        <v>#N/A</v>
      </c>
      <c r="AG8" s="63" t="e">
        <f t="shared" si="2"/>
        <v>#N/A</v>
      </c>
    </row>
    <row r="9" spans="1:51" ht="18.600000000000001" customHeight="1" x14ac:dyDescent="0.25">
      <c r="C9" s="30" t="s">
        <v>98</v>
      </c>
      <c r="D9" s="44"/>
      <c r="E9" s="35" t="s">
        <v>244</v>
      </c>
      <c r="F9" s="10" t="s">
        <v>248</v>
      </c>
      <c r="G9" s="10" t="s">
        <v>600</v>
      </c>
      <c r="H9" s="44" t="s">
        <v>245</v>
      </c>
      <c r="I9" s="71"/>
      <c r="J9" s="71"/>
      <c r="K9" s="71"/>
      <c r="L9" s="71"/>
      <c r="M9" s="71"/>
      <c r="N9" s="71"/>
      <c r="O9" s="71"/>
      <c r="P9" s="71"/>
      <c r="Q9" s="71"/>
      <c r="R9" s="71"/>
      <c r="S9" s="71"/>
      <c r="T9" s="71"/>
      <c r="U9" s="71"/>
      <c r="V9" s="71"/>
      <c r="W9" s="71"/>
      <c r="X9" s="71"/>
      <c r="Y9" s="71"/>
      <c r="Z9" s="71"/>
      <c r="AC9" s="54">
        <v>20</v>
      </c>
      <c r="AD9" s="92" t="e">
        <f t="shared" si="3"/>
        <v>#N/A</v>
      </c>
      <c r="AE9" s="63" t="e">
        <f t="shared" si="2"/>
        <v>#N/A</v>
      </c>
      <c r="AF9" s="63" t="e">
        <f t="shared" si="2"/>
        <v>#N/A</v>
      </c>
      <c r="AG9" s="63" t="e">
        <f t="shared" si="2"/>
        <v>#N/A</v>
      </c>
    </row>
    <row r="10" spans="1:51" x14ac:dyDescent="0.25">
      <c r="C10" s="103" t="s">
        <v>121</v>
      </c>
      <c r="D10" s="5"/>
      <c r="E10" s="92" t="s">
        <v>187</v>
      </c>
      <c r="F10" s="63" t="s">
        <v>187</v>
      </c>
      <c r="G10" s="63" t="s">
        <v>187</v>
      </c>
      <c r="H10" s="5" t="s">
        <v>122</v>
      </c>
      <c r="I10" s="71"/>
      <c r="J10" s="71"/>
      <c r="K10" s="71"/>
      <c r="L10" s="71"/>
      <c r="M10" s="71"/>
      <c r="N10" s="71"/>
      <c r="O10" s="71"/>
      <c r="P10" s="71"/>
      <c r="Q10" s="71"/>
      <c r="R10" s="71"/>
      <c r="S10" s="71"/>
      <c r="T10" s="71"/>
      <c r="U10" s="71"/>
      <c r="V10" s="71"/>
      <c r="W10" s="71"/>
      <c r="X10" s="71"/>
      <c r="Y10" s="71"/>
      <c r="Z10" s="71"/>
      <c r="AC10" s="54">
        <v>23</v>
      </c>
      <c r="AD10" s="92">
        <f t="shared" si="3"/>
        <v>167.00629239947199</v>
      </c>
      <c r="AE10" s="63" t="e">
        <f t="shared" si="2"/>
        <v>#N/A</v>
      </c>
      <c r="AF10" s="63">
        <f t="shared" si="2"/>
        <v>301.8826081922827</v>
      </c>
      <c r="AG10" s="63">
        <f t="shared" si="2"/>
        <v>350.68804054110143</v>
      </c>
    </row>
    <row r="11" spans="1:51" x14ac:dyDescent="0.25">
      <c r="C11" s="103" t="s">
        <v>125</v>
      </c>
      <c r="D11" s="5"/>
      <c r="E11" s="92" t="s">
        <v>96</v>
      </c>
      <c r="F11" s="63" t="s">
        <v>96</v>
      </c>
      <c r="G11" s="63" t="s">
        <v>96</v>
      </c>
      <c r="H11" s="5" t="s">
        <v>96</v>
      </c>
      <c r="I11" s="71"/>
      <c r="J11" s="71"/>
      <c r="K11" s="71"/>
      <c r="L11" s="71"/>
      <c r="M11" s="71"/>
      <c r="N11" s="71"/>
      <c r="O11" s="71"/>
      <c r="P11" s="71"/>
      <c r="Q11" s="71"/>
      <c r="R11" s="71"/>
      <c r="S11" s="71"/>
      <c r="T11" s="71"/>
      <c r="U11" s="71"/>
      <c r="V11" s="71"/>
      <c r="W11" s="71"/>
      <c r="X11" s="71"/>
      <c r="Y11" s="71"/>
      <c r="Z11" s="71"/>
      <c r="AC11" s="54">
        <v>30</v>
      </c>
      <c r="AD11" s="92" t="e">
        <f t="shared" si="3"/>
        <v>#N/A</v>
      </c>
      <c r="AE11" s="63" t="e">
        <f t="shared" si="2"/>
        <v>#N/A</v>
      </c>
      <c r="AF11" s="63" t="e">
        <f t="shared" si="2"/>
        <v>#N/A</v>
      </c>
      <c r="AG11" s="63" t="e">
        <f t="shared" si="2"/>
        <v>#N/A</v>
      </c>
    </row>
    <row r="12" spans="1:51" ht="15.6" customHeight="1" x14ac:dyDescent="0.25">
      <c r="C12" s="103" t="s">
        <v>126</v>
      </c>
      <c r="D12" s="5"/>
      <c r="E12" s="92" t="s">
        <v>96</v>
      </c>
      <c r="F12" s="63" t="s">
        <v>95</v>
      </c>
      <c r="G12" s="63" t="s">
        <v>601</v>
      </c>
      <c r="H12" s="5" t="s">
        <v>96</v>
      </c>
      <c r="I12" s="71"/>
      <c r="J12" s="71"/>
      <c r="K12" s="71"/>
      <c r="L12" s="71"/>
      <c r="M12" s="71"/>
      <c r="N12" s="71"/>
      <c r="O12" s="71"/>
      <c r="P12" s="71"/>
      <c r="Q12" s="71"/>
      <c r="R12" s="71"/>
      <c r="S12" s="71"/>
      <c r="T12" s="71"/>
      <c r="U12" s="71"/>
      <c r="V12" s="71"/>
      <c r="W12" s="71"/>
      <c r="X12" s="71"/>
      <c r="Y12" s="71"/>
      <c r="Z12" s="71"/>
      <c r="AC12" s="54">
        <v>40</v>
      </c>
      <c r="AD12" s="92">
        <f t="shared" si="3"/>
        <v>157.22909898522218</v>
      </c>
      <c r="AE12" s="63">
        <f t="shared" si="2"/>
        <v>2.5627091472096004</v>
      </c>
      <c r="AF12" s="63">
        <f t="shared" si="2"/>
        <v>294.27000191827426</v>
      </c>
      <c r="AG12" s="63">
        <f t="shared" si="2"/>
        <v>327.36542654677476</v>
      </c>
    </row>
    <row r="13" spans="1:51" ht="15.6" customHeight="1" x14ac:dyDescent="0.25">
      <c r="C13" s="103" t="s">
        <v>127</v>
      </c>
      <c r="D13" s="5"/>
      <c r="E13" s="92" t="s">
        <v>95</v>
      </c>
      <c r="F13" s="63" t="s">
        <v>95</v>
      </c>
      <c r="G13" s="63" t="s">
        <v>602</v>
      </c>
      <c r="H13" s="5" t="s">
        <v>95</v>
      </c>
      <c r="I13" s="71"/>
      <c r="J13" s="71"/>
      <c r="K13" s="71"/>
      <c r="L13" s="71"/>
      <c r="M13" s="71"/>
      <c r="N13" s="71"/>
      <c r="O13" s="71"/>
      <c r="P13" s="71"/>
      <c r="Q13" s="71"/>
      <c r="R13" s="71"/>
      <c r="S13" s="71"/>
      <c r="T13" s="71"/>
      <c r="U13" s="71"/>
      <c r="V13" s="71"/>
      <c r="W13" s="71"/>
      <c r="X13" s="71"/>
      <c r="Y13" s="71"/>
      <c r="Z13" s="71"/>
      <c r="AC13" s="54">
        <v>50</v>
      </c>
      <c r="AD13" s="92">
        <f t="shared" si="3"/>
        <v>157.60705882352943</v>
      </c>
      <c r="AE13" s="63" t="e">
        <f t="shared" si="2"/>
        <v>#N/A</v>
      </c>
      <c r="AF13" s="63" t="e">
        <f t="shared" si="2"/>
        <v>#N/A</v>
      </c>
      <c r="AG13" s="63" t="e">
        <f t="shared" si="2"/>
        <v>#N/A</v>
      </c>
    </row>
    <row r="14" spans="1:51" ht="15.95" customHeight="1" thickBot="1" x14ac:dyDescent="0.3">
      <c r="C14" s="103" t="s">
        <v>128</v>
      </c>
      <c r="D14" s="5"/>
      <c r="E14" s="92" t="s">
        <v>64</v>
      </c>
      <c r="F14" s="63" t="s">
        <v>95</v>
      </c>
      <c r="G14" s="63" t="s">
        <v>187</v>
      </c>
      <c r="H14" s="5" t="s">
        <v>95</v>
      </c>
      <c r="I14" s="71"/>
      <c r="J14" s="71"/>
      <c r="K14" s="71"/>
      <c r="L14" s="71"/>
      <c r="M14" s="71"/>
      <c r="N14" s="71"/>
      <c r="O14" s="71"/>
      <c r="P14" s="71"/>
      <c r="Q14" s="71"/>
      <c r="R14" s="71"/>
      <c r="S14" s="71"/>
      <c r="T14" s="71"/>
      <c r="U14" s="71"/>
      <c r="V14" s="71"/>
      <c r="W14" s="71"/>
      <c r="X14" s="71"/>
      <c r="Y14" s="71"/>
      <c r="Z14" s="71"/>
      <c r="AC14" s="106">
        <v>60</v>
      </c>
      <c r="AD14" s="93">
        <f t="shared" si="3"/>
        <v>153.69506551743646</v>
      </c>
      <c r="AE14" s="115" t="e">
        <f t="shared" si="2"/>
        <v>#N/A</v>
      </c>
      <c r="AF14" s="115" t="e">
        <f t="shared" si="2"/>
        <v>#N/A</v>
      </c>
      <c r="AG14" s="115" t="e">
        <f t="shared" si="2"/>
        <v>#N/A</v>
      </c>
    </row>
    <row r="15" spans="1:51" ht="15.6" customHeight="1" x14ac:dyDescent="0.25">
      <c r="C15" s="103" t="s">
        <v>130</v>
      </c>
      <c r="D15" s="5"/>
      <c r="E15" s="92" t="s">
        <v>95</v>
      </c>
      <c r="F15" s="63" t="s">
        <v>95</v>
      </c>
      <c r="G15" s="63" t="s">
        <v>187</v>
      </c>
      <c r="H15" s="5" t="s">
        <v>122</v>
      </c>
      <c r="I15" s="71"/>
      <c r="J15" s="71"/>
      <c r="K15" s="71"/>
      <c r="L15" s="71"/>
      <c r="M15" s="71"/>
      <c r="N15" s="71"/>
      <c r="O15" s="71"/>
      <c r="P15" s="71"/>
      <c r="Q15" s="71"/>
      <c r="R15" s="71"/>
      <c r="S15" s="71"/>
      <c r="T15" s="71"/>
      <c r="U15" s="71"/>
      <c r="V15" s="71"/>
      <c r="W15" s="71"/>
      <c r="X15" s="71"/>
      <c r="Y15" s="71"/>
      <c r="Z15" s="71"/>
    </row>
    <row r="16" spans="1:51" ht="15.95" customHeight="1" thickBot="1" x14ac:dyDescent="0.3">
      <c r="C16" s="103" t="s">
        <v>136</v>
      </c>
      <c r="D16" s="5"/>
      <c r="E16" s="92" t="s">
        <v>187</v>
      </c>
      <c r="F16" s="63" t="s">
        <v>187</v>
      </c>
      <c r="G16" s="63" t="s">
        <v>187</v>
      </c>
      <c r="H16" s="5" t="s">
        <v>122</v>
      </c>
      <c r="I16" s="71"/>
      <c r="J16" s="71"/>
      <c r="K16" s="71"/>
      <c r="L16" s="71"/>
      <c r="M16" s="71"/>
      <c r="N16" s="71"/>
      <c r="O16" s="71"/>
      <c r="P16" s="71"/>
      <c r="Q16" s="71"/>
      <c r="R16" s="71"/>
      <c r="S16" s="71"/>
      <c r="T16" s="71"/>
      <c r="U16" s="71"/>
      <c r="V16" s="71"/>
      <c r="W16" s="71"/>
      <c r="X16" s="71"/>
      <c r="Y16" s="71"/>
      <c r="Z16" s="71"/>
    </row>
    <row r="17" spans="1:43" ht="19.5" thickBot="1" x14ac:dyDescent="0.35">
      <c r="C17" s="103" t="s">
        <v>141</v>
      </c>
      <c r="D17" s="5"/>
      <c r="E17" s="92">
        <v>5.8</v>
      </c>
      <c r="F17" s="63">
        <v>5.36</v>
      </c>
      <c r="G17" s="63">
        <v>10.199999999999999</v>
      </c>
      <c r="H17" s="5">
        <v>10</v>
      </c>
      <c r="I17" s="71"/>
      <c r="J17" s="71"/>
      <c r="K17" s="71"/>
      <c r="L17" s="71"/>
      <c r="M17" s="71"/>
      <c r="N17" s="71"/>
      <c r="O17" s="71"/>
      <c r="P17" s="71"/>
      <c r="Q17" s="71"/>
      <c r="R17" s="71"/>
      <c r="S17" s="71"/>
      <c r="T17" s="71"/>
      <c r="U17" s="71"/>
      <c r="V17" s="71"/>
      <c r="W17" s="71"/>
      <c r="X17" s="71"/>
      <c r="Y17" s="71"/>
      <c r="Z17" s="71"/>
      <c r="AC17" s="62" t="s">
        <v>142</v>
      </c>
      <c r="AD17" s="58" t="s">
        <v>80</v>
      </c>
      <c r="AE17" s="133" t="str">
        <f>CONCATENATE($B$1," - ",$AH$1," at Qmin")</f>
        <v>THyGA Segment 500 - Space Heaters - CO emissions at Qmin</v>
      </c>
      <c r="AF17" s="133"/>
      <c r="AG17" s="133"/>
      <c r="AH17" s="133"/>
      <c r="AI17" s="133"/>
      <c r="AJ17" s="134"/>
      <c r="AK17" s="58" t="s">
        <v>4</v>
      </c>
      <c r="AL17" s="133" t="str">
        <f>VLOOKUP($AH$1,List!$B$2:$C$13,2,0)</f>
        <v>CO emissions (ppm)</v>
      </c>
      <c r="AM17" s="133"/>
      <c r="AN17" s="133"/>
      <c r="AO17" s="133"/>
      <c r="AP17" s="133"/>
      <c r="AQ17" s="134"/>
    </row>
    <row r="18" spans="1:43" ht="15.95" customHeight="1" thickBot="1" x14ac:dyDescent="0.3">
      <c r="C18" s="103" t="s">
        <v>143</v>
      </c>
      <c r="D18" s="5"/>
      <c r="E18" s="92">
        <v>3.1</v>
      </c>
      <c r="F18" s="63" t="s">
        <v>187</v>
      </c>
      <c r="G18" s="63" t="s">
        <v>563</v>
      </c>
      <c r="H18" s="5">
        <v>3.3</v>
      </c>
      <c r="I18" s="71"/>
      <c r="J18" s="71"/>
      <c r="K18" s="71"/>
      <c r="L18" s="71"/>
      <c r="M18" s="71"/>
      <c r="N18" s="71"/>
      <c r="O18" s="71"/>
      <c r="P18" s="71"/>
      <c r="Q18" s="71"/>
      <c r="R18" s="71"/>
      <c r="S18" s="71"/>
      <c r="T18" s="71"/>
      <c r="U18" s="71"/>
      <c r="V18" s="71"/>
      <c r="W18" s="71"/>
      <c r="X18" s="71"/>
      <c r="Y18" s="71"/>
      <c r="Z18" s="71"/>
      <c r="AC18" s="55" t="s">
        <v>89</v>
      </c>
      <c r="AD18" s="59" t="str">
        <f>IF(AD$3="","",LEFT(AD$3,4))</f>
        <v>GA02</v>
      </c>
      <c r="AE18" s="16" t="str">
        <f t="shared" ref="AE18:AY18" si="4">IF(AE$3="","",LEFT(AE$3,4))</f>
        <v>GA06</v>
      </c>
      <c r="AF18" s="16" t="str">
        <f t="shared" si="4"/>
        <v>GA07</v>
      </c>
      <c r="AG18" s="16" t="str">
        <f t="shared" si="4"/>
        <v>GA08</v>
      </c>
    </row>
    <row r="19" spans="1:43" ht="15.95" customHeight="1" x14ac:dyDescent="0.25">
      <c r="C19" s="103" t="s">
        <v>145</v>
      </c>
      <c r="D19" s="5"/>
      <c r="E19" s="92" t="s">
        <v>603</v>
      </c>
      <c r="F19" s="63" t="s">
        <v>308</v>
      </c>
      <c r="G19" s="63" t="s">
        <v>603</v>
      </c>
      <c r="H19" s="5" t="s">
        <v>604</v>
      </c>
      <c r="I19" s="71"/>
      <c r="J19" s="71"/>
      <c r="K19" s="71"/>
      <c r="L19" s="71"/>
      <c r="M19" s="71"/>
      <c r="N19" s="71"/>
      <c r="O19" s="71"/>
      <c r="P19" s="71"/>
      <c r="Q19" s="71"/>
      <c r="R19" s="71"/>
      <c r="S19" s="71"/>
      <c r="T19" s="71"/>
      <c r="U19" s="71"/>
      <c r="V19" s="71"/>
      <c r="W19" s="71"/>
      <c r="X19" s="71"/>
      <c r="Y19" s="71"/>
      <c r="Z19" s="71"/>
      <c r="AC19" s="53">
        <v>0</v>
      </c>
      <c r="AD19" s="35" t="e">
        <f>VLOOKUP(CONCATENATE($AH$1," - ",$AC19,"%"),$A$134:$Z$233,MATCH(AD$3,$E$3:$Z$3,0)+4,0)</f>
        <v>#N/A</v>
      </c>
      <c r="AE19" s="10">
        <f t="shared" ref="AE19:AG26" si="5">VLOOKUP(CONCATENATE($AH$1," - ",$AC19,"%"),$A$134:$Z$233,MATCH(AE$3,$E$3:$Z$3,0)+4,0)</f>
        <v>29.468740788175843</v>
      </c>
      <c r="AF19" s="10">
        <f t="shared" si="5"/>
        <v>1132.9032358481541</v>
      </c>
      <c r="AG19" s="10">
        <f t="shared" si="5"/>
        <v>1237.1120928088433</v>
      </c>
    </row>
    <row r="20" spans="1:43" x14ac:dyDescent="0.25">
      <c r="C20" s="103" t="s">
        <v>152</v>
      </c>
      <c r="D20" s="5"/>
      <c r="E20" s="92" t="s">
        <v>605</v>
      </c>
      <c r="F20" s="63" t="s">
        <v>155</v>
      </c>
      <c r="G20" s="63" t="s">
        <v>606</v>
      </c>
      <c r="H20" s="5" t="s">
        <v>122</v>
      </c>
      <c r="I20" s="71"/>
      <c r="J20" s="71"/>
      <c r="K20" s="71"/>
      <c r="L20" s="71"/>
      <c r="M20" s="71"/>
      <c r="N20" s="71"/>
      <c r="O20" s="71"/>
      <c r="P20" s="71"/>
      <c r="Q20" s="71"/>
      <c r="R20" s="71"/>
      <c r="S20" s="71"/>
      <c r="T20" s="71"/>
      <c r="U20" s="71"/>
      <c r="V20" s="71"/>
      <c r="W20" s="71"/>
      <c r="X20" s="71"/>
      <c r="Y20" s="71"/>
      <c r="Z20" s="71"/>
      <c r="AC20" s="54">
        <v>10</v>
      </c>
      <c r="AD20" s="92" t="e">
        <f t="shared" ref="AD20:AD26" si="6">VLOOKUP(CONCATENATE($AH$1," - ",$AC20,"%"),$A$134:$Z$233,MATCH(AD$3,$E$3:$Z$3,0)+4,0)</f>
        <v>#N/A</v>
      </c>
      <c r="AE20" s="63" t="e">
        <f t="shared" si="5"/>
        <v>#N/A</v>
      </c>
      <c r="AF20" s="63" t="e">
        <f t="shared" si="5"/>
        <v>#N/A</v>
      </c>
      <c r="AG20" s="63" t="e">
        <f t="shared" si="5"/>
        <v>#N/A</v>
      </c>
    </row>
    <row r="21" spans="1:43" x14ac:dyDescent="0.25">
      <c r="C21" s="103" t="s">
        <v>158</v>
      </c>
      <c r="D21" s="5"/>
      <c r="E21" s="92" t="s">
        <v>607</v>
      </c>
      <c r="F21" s="63" t="s">
        <v>608</v>
      </c>
      <c r="G21" s="63" t="s">
        <v>608</v>
      </c>
      <c r="H21" s="5" t="s">
        <v>609</v>
      </c>
      <c r="I21" s="71"/>
      <c r="J21" s="71"/>
      <c r="K21" s="71"/>
      <c r="L21" s="71"/>
      <c r="M21" s="71"/>
      <c r="N21" s="71"/>
      <c r="O21" s="71"/>
      <c r="P21" s="71"/>
      <c r="Q21" s="71"/>
      <c r="R21" s="71"/>
      <c r="S21" s="71"/>
      <c r="T21" s="71"/>
      <c r="U21" s="71"/>
      <c r="V21" s="71"/>
      <c r="W21" s="71"/>
      <c r="X21" s="71"/>
      <c r="Y21" s="71"/>
      <c r="Z21" s="71"/>
      <c r="AC21" s="54">
        <v>20</v>
      </c>
      <c r="AD21" s="92" t="e">
        <f t="shared" si="6"/>
        <v>#N/A</v>
      </c>
      <c r="AE21" s="63" t="e">
        <f t="shared" si="5"/>
        <v>#N/A</v>
      </c>
      <c r="AF21" s="63" t="e">
        <f t="shared" si="5"/>
        <v>#N/A</v>
      </c>
      <c r="AG21" s="63" t="e">
        <f t="shared" si="5"/>
        <v>#N/A</v>
      </c>
    </row>
    <row r="22" spans="1:43" x14ac:dyDescent="0.25">
      <c r="C22" s="103" t="s">
        <v>162</v>
      </c>
      <c r="D22" s="5"/>
      <c r="E22" s="92" t="s">
        <v>265</v>
      </c>
      <c r="F22" s="63" t="s">
        <v>265</v>
      </c>
      <c r="G22" s="63" t="s">
        <v>265</v>
      </c>
      <c r="H22" s="5" t="s">
        <v>265</v>
      </c>
      <c r="I22" s="71"/>
      <c r="J22" s="71"/>
      <c r="K22" s="71"/>
      <c r="L22" s="71"/>
      <c r="M22" s="71"/>
      <c r="N22" s="71"/>
      <c r="O22" s="71"/>
      <c r="P22" s="71"/>
      <c r="Q22" s="71"/>
      <c r="R22" s="71"/>
      <c r="S22" s="71"/>
      <c r="T22" s="71"/>
      <c r="U22" s="71"/>
      <c r="V22" s="71"/>
      <c r="W22" s="71"/>
      <c r="X22" s="71"/>
      <c r="Y22" s="71"/>
      <c r="Z22" s="71"/>
      <c r="AC22" s="54">
        <v>23</v>
      </c>
      <c r="AD22" s="92" t="e">
        <f t="shared" si="6"/>
        <v>#N/A</v>
      </c>
      <c r="AE22" s="63" t="e">
        <f t="shared" si="5"/>
        <v>#N/A</v>
      </c>
      <c r="AF22" s="63">
        <f t="shared" si="5"/>
        <v>1166.7981310835623</v>
      </c>
      <c r="AG22" s="63">
        <f t="shared" si="5"/>
        <v>1813.4561948425132</v>
      </c>
    </row>
    <row r="23" spans="1:43" x14ac:dyDescent="0.25">
      <c r="C23" s="103" t="s">
        <v>164</v>
      </c>
      <c r="D23" s="5"/>
      <c r="E23" s="92" t="s">
        <v>271</v>
      </c>
      <c r="F23" s="63" t="s">
        <v>610</v>
      </c>
      <c r="G23" s="63" t="s">
        <v>611</v>
      </c>
      <c r="H23" s="5" t="s">
        <v>612</v>
      </c>
      <c r="I23" s="71"/>
      <c r="J23" s="71"/>
      <c r="K23" s="71"/>
      <c r="L23" s="71"/>
      <c r="M23" s="71"/>
      <c r="N23" s="71"/>
      <c r="O23" s="71"/>
      <c r="P23" s="71"/>
      <c r="Q23" s="71"/>
      <c r="R23" s="71"/>
      <c r="S23" s="71"/>
      <c r="T23" s="71"/>
      <c r="U23" s="71"/>
      <c r="V23" s="71"/>
      <c r="W23" s="71"/>
      <c r="X23" s="71"/>
      <c r="Y23" s="71"/>
      <c r="Z23" s="71"/>
      <c r="AC23" s="54">
        <v>30</v>
      </c>
      <c r="AD23" s="92" t="e">
        <f t="shared" si="6"/>
        <v>#N/A</v>
      </c>
      <c r="AE23" s="63" t="e">
        <f t="shared" si="5"/>
        <v>#N/A</v>
      </c>
      <c r="AF23" s="63" t="e">
        <f t="shared" si="5"/>
        <v>#N/A</v>
      </c>
      <c r="AG23" s="63" t="e">
        <f t="shared" si="5"/>
        <v>#N/A</v>
      </c>
    </row>
    <row r="24" spans="1:43" ht="15.75" thickBot="1" x14ac:dyDescent="0.3">
      <c r="C24" s="104" t="s">
        <v>178</v>
      </c>
      <c r="D24" s="105"/>
      <c r="E24" s="93">
        <v>2016</v>
      </c>
      <c r="F24" s="115" t="s">
        <v>184</v>
      </c>
      <c r="G24" s="115" t="s">
        <v>181</v>
      </c>
      <c r="H24" s="105" t="s">
        <v>179</v>
      </c>
      <c r="I24" s="71"/>
      <c r="J24" s="71"/>
      <c r="K24" s="71"/>
      <c r="L24" s="71"/>
      <c r="M24" s="71"/>
      <c r="N24" s="71"/>
      <c r="O24" s="71"/>
      <c r="P24" s="71"/>
      <c r="Q24" s="71"/>
      <c r="R24" s="71"/>
      <c r="S24" s="71"/>
      <c r="T24" s="71"/>
      <c r="U24" s="71"/>
      <c r="V24" s="71"/>
      <c r="W24" s="71"/>
      <c r="X24" s="71"/>
      <c r="Y24" s="71"/>
      <c r="Z24" s="71"/>
      <c r="AC24" s="54">
        <v>40</v>
      </c>
      <c r="AD24" s="92" t="e">
        <f t="shared" si="6"/>
        <v>#N/A</v>
      </c>
      <c r="AE24" s="63">
        <f t="shared" si="5"/>
        <v>30.752509766515203</v>
      </c>
      <c r="AF24" s="63">
        <f t="shared" si="5"/>
        <v>961.23249717378678</v>
      </c>
      <c r="AG24" s="63">
        <f t="shared" si="5"/>
        <v>1885.5132550594637</v>
      </c>
    </row>
    <row r="25" spans="1:43" x14ac:dyDescent="0.25">
      <c r="E25" s="1"/>
      <c r="F25" s="1"/>
      <c r="G25" s="1"/>
      <c r="H25" s="1"/>
      <c r="I25"/>
      <c r="J25"/>
      <c r="K25"/>
      <c r="L25"/>
      <c r="M25"/>
      <c r="N25"/>
      <c r="O25"/>
      <c r="P25"/>
      <c r="Q25"/>
      <c r="R25"/>
      <c r="S25"/>
      <c r="T25"/>
      <c r="U25"/>
      <c r="V25"/>
      <c r="W25"/>
      <c r="X25"/>
      <c r="Y25"/>
      <c r="Z25"/>
      <c r="AC25" s="54">
        <v>50</v>
      </c>
      <c r="AD25" s="92" t="e">
        <f t="shared" si="6"/>
        <v>#N/A</v>
      </c>
      <c r="AE25" s="63" t="e">
        <f t="shared" si="5"/>
        <v>#N/A</v>
      </c>
      <c r="AF25" s="63" t="e">
        <f t="shared" si="5"/>
        <v>#N/A</v>
      </c>
      <c r="AG25" s="63" t="e">
        <f t="shared" si="5"/>
        <v>#N/A</v>
      </c>
    </row>
    <row r="26" spans="1:43" ht="15.75" thickBot="1" x14ac:dyDescent="0.3">
      <c r="E26" s="1"/>
      <c r="F26" s="1"/>
      <c r="G26" s="1"/>
      <c r="H26" s="1"/>
      <c r="I26"/>
      <c r="J26"/>
      <c r="K26"/>
      <c r="L26"/>
      <c r="M26"/>
      <c r="N26"/>
      <c r="O26"/>
      <c r="P26"/>
      <c r="Q26"/>
      <c r="R26"/>
      <c r="S26"/>
      <c r="T26"/>
      <c r="U26"/>
      <c r="V26"/>
      <c r="W26"/>
      <c r="X26"/>
      <c r="Y26"/>
      <c r="Z26"/>
      <c r="AC26" s="106">
        <v>60</v>
      </c>
      <c r="AD26" s="93" t="e">
        <f t="shared" si="6"/>
        <v>#N/A</v>
      </c>
      <c r="AE26" s="115" t="e">
        <f t="shared" si="5"/>
        <v>#N/A</v>
      </c>
      <c r="AF26" s="115" t="e">
        <f t="shared" si="5"/>
        <v>#N/A</v>
      </c>
      <c r="AG26" s="115" t="e">
        <f t="shared" si="5"/>
        <v>#N/A</v>
      </c>
    </row>
    <row r="27" spans="1:43" x14ac:dyDescent="0.25">
      <c r="E27" s="1"/>
      <c r="F27" s="1"/>
      <c r="G27" s="1"/>
      <c r="H27" s="1"/>
      <c r="I27"/>
      <c r="J27"/>
      <c r="K27"/>
      <c r="L27"/>
      <c r="M27"/>
      <c r="N27"/>
      <c r="O27"/>
      <c r="P27"/>
      <c r="Q27"/>
      <c r="R27"/>
      <c r="S27"/>
      <c r="T27"/>
      <c r="U27"/>
      <c r="V27"/>
      <c r="W27"/>
      <c r="X27"/>
      <c r="Y27"/>
      <c r="Z27"/>
    </row>
    <row r="28" spans="1:43" ht="18.75" thickBot="1" x14ac:dyDescent="0.3">
      <c r="B28" s="32" t="s">
        <v>188</v>
      </c>
      <c r="E28" s="1"/>
      <c r="F28" s="1"/>
      <c r="G28" s="1"/>
      <c r="H28" s="1"/>
      <c r="I28"/>
      <c r="J28"/>
      <c r="K28"/>
      <c r="L28"/>
      <c r="M28"/>
      <c r="N28"/>
      <c r="O28"/>
      <c r="P28"/>
      <c r="Q28"/>
      <c r="R28"/>
      <c r="S28"/>
      <c r="T28"/>
      <c r="U28"/>
      <c r="V28"/>
      <c r="W28"/>
      <c r="X28"/>
      <c r="Y28"/>
      <c r="Z28"/>
    </row>
    <row r="29" spans="1:43" ht="18.75" x14ac:dyDescent="0.3">
      <c r="C29" s="40" t="s">
        <v>189</v>
      </c>
      <c r="D29" s="45"/>
      <c r="E29" s="41"/>
      <c r="F29" s="41"/>
      <c r="G29" s="41"/>
      <c r="H29" s="41"/>
      <c r="I29" s="73"/>
      <c r="J29" s="73"/>
      <c r="K29" s="73"/>
      <c r="L29" s="73"/>
      <c r="M29" s="73"/>
      <c r="N29" s="73"/>
      <c r="O29" s="73"/>
      <c r="P29" s="73"/>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67" t="e">
        <v>#N/A</v>
      </c>
      <c r="I30" s="74"/>
      <c r="J30" s="74"/>
      <c r="K30" s="74"/>
      <c r="L30" s="74"/>
      <c r="M30" s="74"/>
      <c r="N30" s="74"/>
      <c r="O30" s="74"/>
      <c r="P30" s="74"/>
      <c r="Q30" s="74"/>
      <c r="R30" s="74"/>
      <c r="S30" s="74"/>
      <c r="T30" s="74"/>
      <c r="U30" s="74"/>
      <c r="V30" s="74"/>
      <c r="W30" s="74"/>
      <c r="X30" s="74"/>
      <c r="Y30" s="74"/>
      <c r="Z30" s="74"/>
    </row>
    <row r="31" spans="1:43" x14ac:dyDescent="0.25">
      <c r="A31" s="52" t="str">
        <f>CONCATENATE(C29," - ",D31,"%")</f>
        <v>H2 - 10%</v>
      </c>
      <c r="C31" s="123"/>
      <c r="D31" s="94">
        <v>10</v>
      </c>
      <c r="E31" s="64" t="e">
        <v>#N/A</v>
      </c>
      <c r="F31" s="64" t="e">
        <v>#N/A</v>
      </c>
      <c r="G31" s="64" t="e">
        <v>#N/A</v>
      </c>
      <c r="H31" s="68" t="e">
        <v>#N/A</v>
      </c>
      <c r="I31" s="74"/>
      <c r="J31" s="74"/>
      <c r="K31" s="74"/>
      <c r="L31" s="74"/>
      <c r="M31" s="74"/>
      <c r="N31" s="74"/>
      <c r="O31" s="74"/>
      <c r="P31" s="74"/>
      <c r="Q31" s="74"/>
      <c r="R31" s="74"/>
      <c r="S31" s="74"/>
      <c r="T31" s="74"/>
      <c r="U31" s="74"/>
      <c r="V31" s="74"/>
      <c r="W31" s="74"/>
      <c r="X31" s="74"/>
      <c r="Y31" s="74"/>
      <c r="Z31" s="74"/>
    </row>
    <row r="32" spans="1:43" x14ac:dyDescent="0.25">
      <c r="A32" s="52" t="str">
        <f>CONCATENATE(C29," - ",D32,"%")</f>
        <v>H2 - 20%</v>
      </c>
      <c r="C32" s="123"/>
      <c r="D32" s="94">
        <v>20</v>
      </c>
      <c r="E32" s="64" t="e">
        <v>#N/A</v>
      </c>
      <c r="F32" s="64" t="e">
        <v>#N/A</v>
      </c>
      <c r="G32" s="64" t="e">
        <v>#N/A</v>
      </c>
      <c r="H32" s="68" t="e">
        <v>#N/A</v>
      </c>
      <c r="I32" s="74"/>
      <c r="J32" s="74"/>
      <c r="K32" s="74"/>
      <c r="L32" s="74"/>
      <c r="M32" s="74"/>
      <c r="N32" s="74"/>
      <c r="O32" s="74"/>
      <c r="P32" s="74"/>
      <c r="Q32" s="74"/>
      <c r="R32" s="74"/>
      <c r="S32" s="74"/>
      <c r="T32" s="74"/>
      <c r="U32" s="74"/>
      <c r="V32" s="74"/>
      <c r="W32" s="74"/>
      <c r="X32" s="74"/>
      <c r="Y32" s="74"/>
      <c r="Z32" s="74"/>
    </row>
    <row r="33" spans="1:26" x14ac:dyDescent="0.25">
      <c r="A33" s="52" t="str">
        <f>CONCATENATE(C29," - ",D33,"%")</f>
        <v>H2 - 23%</v>
      </c>
      <c r="C33" s="123"/>
      <c r="D33" s="94">
        <v>23</v>
      </c>
      <c r="E33" s="64">
        <v>23</v>
      </c>
      <c r="F33" s="64" t="e">
        <v>#N/A</v>
      </c>
      <c r="G33" s="64">
        <v>23</v>
      </c>
      <c r="H33" s="68">
        <v>22.8</v>
      </c>
      <c r="I33" s="74"/>
      <c r="J33" s="74"/>
      <c r="K33" s="74"/>
      <c r="L33" s="74"/>
      <c r="M33" s="74"/>
      <c r="N33" s="74"/>
      <c r="O33" s="74"/>
      <c r="P33" s="74"/>
      <c r="Q33" s="74"/>
      <c r="R33" s="74"/>
      <c r="S33" s="74"/>
      <c r="T33" s="74"/>
      <c r="U33" s="74"/>
      <c r="V33" s="74"/>
      <c r="W33" s="74"/>
      <c r="X33" s="74"/>
      <c r="Y33" s="74"/>
      <c r="Z33" s="74"/>
    </row>
    <row r="34" spans="1:26" x14ac:dyDescent="0.25">
      <c r="A34" s="52" t="str">
        <f>CONCATENATE(C29," - ",D34,"%")</f>
        <v>H2 - 30%</v>
      </c>
      <c r="C34" s="123"/>
      <c r="D34" s="94">
        <v>30</v>
      </c>
      <c r="E34" s="64" t="e">
        <v>#N/A</v>
      </c>
      <c r="F34" s="64" t="e">
        <v>#N/A</v>
      </c>
      <c r="G34" s="64" t="e">
        <v>#N/A</v>
      </c>
      <c r="H34" s="68" t="e">
        <v>#N/A</v>
      </c>
      <c r="I34" s="74"/>
      <c r="J34" s="74"/>
      <c r="K34" s="74"/>
      <c r="L34" s="74"/>
      <c r="M34" s="74"/>
      <c r="N34" s="74"/>
      <c r="O34" s="74"/>
      <c r="P34" s="74"/>
      <c r="Q34" s="74"/>
      <c r="R34" s="74"/>
      <c r="S34" s="74"/>
      <c r="T34" s="74"/>
      <c r="U34" s="74"/>
      <c r="V34" s="74"/>
      <c r="W34" s="74"/>
      <c r="X34" s="74"/>
      <c r="Y34" s="74"/>
      <c r="Z34" s="74"/>
    </row>
    <row r="35" spans="1:26" x14ac:dyDescent="0.25">
      <c r="A35" s="52" t="str">
        <f>CONCATENATE(C29," - ",D35,"%")</f>
        <v>H2 - 40%</v>
      </c>
      <c r="C35" s="123"/>
      <c r="D35" s="94">
        <v>40</v>
      </c>
      <c r="E35" s="64">
        <v>40</v>
      </c>
      <c r="F35" s="64">
        <v>40</v>
      </c>
      <c r="G35" s="64">
        <v>40</v>
      </c>
      <c r="H35" s="68">
        <v>40</v>
      </c>
      <c r="I35" s="74"/>
      <c r="J35" s="74"/>
      <c r="K35" s="74"/>
      <c r="L35" s="74"/>
      <c r="M35" s="74"/>
      <c r="N35" s="74"/>
      <c r="O35" s="74"/>
      <c r="P35" s="74"/>
      <c r="Q35" s="74"/>
      <c r="R35" s="74"/>
      <c r="S35" s="74"/>
      <c r="T35" s="74"/>
      <c r="U35" s="74"/>
      <c r="V35" s="74"/>
      <c r="W35" s="74"/>
      <c r="X35" s="74"/>
      <c r="Y35" s="74"/>
      <c r="Z35" s="74"/>
    </row>
    <row r="36" spans="1:26" x14ac:dyDescent="0.25">
      <c r="A36" s="52" t="str">
        <f>CONCATENATE(C29," - ",D36,"%")</f>
        <v>H2 - 50%</v>
      </c>
      <c r="C36" s="123"/>
      <c r="D36" s="94">
        <v>50</v>
      </c>
      <c r="E36" s="64">
        <v>50</v>
      </c>
      <c r="F36" s="64" t="e">
        <v>#N/A</v>
      </c>
      <c r="G36" s="64" t="e">
        <v>#N/A</v>
      </c>
      <c r="H36" s="68" t="e">
        <v>#N/A</v>
      </c>
      <c r="I36" s="74"/>
      <c r="J36" s="74"/>
      <c r="K36" s="74"/>
      <c r="L36" s="74"/>
      <c r="M36" s="74"/>
      <c r="N36" s="74"/>
      <c r="O36" s="74"/>
      <c r="P36" s="74"/>
      <c r="Q36" s="74"/>
      <c r="R36" s="74"/>
      <c r="S36" s="74"/>
      <c r="T36" s="74"/>
      <c r="U36" s="74"/>
      <c r="V36" s="74"/>
      <c r="W36" s="74"/>
      <c r="X36" s="74"/>
      <c r="Y36" s="74"/>
      <c r="Z36" s="74"/>
    </row>
    <row r="37" spans="1:26" ht="15.75" thickBot="1" x14ac:dyDescent="0.3">
      <c r="A37" s="52" t="str">
        <f>CONCATENATE(C29," - ",D37,"%")</f>
        <v>H2 - 60%</v>
      </c>
      <c r="C37" s="124"/>
      <c r="D37" s="95">
        <v>60</v>
      </c>
      <c r="E37" s="116">
        <v>60</v>
      </c>
      <c r="F37" s="116" t="e">
        <v>#N/A</v>
      </c>
      <c r="G37" s="116" t="e">
        <v>#N/A</v>
      </c>
      <c r="H37" s="112" t="e">
        <v>#N/A</v>
      </c>
      <c r="I37" s="74"/>
      <c r="J37" s="74"/>
      <c r="K37" s="74"/>
      <c r="L37" s="74"/>
      <c r="M37" s="74"/>
      <c r="N37" s="74"/>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73"/>
      <c r="J38" s="73"/>
      <c r="K38" s="73"/>
      <c r="L38" s="73"/>
      <c r="M38" s="73"/>
      <c r="N38" s="73"/>
      <c r="O38" s="73"/>
      <c r="P38" s="73"/>
      <c r="Q38" s="73"/>
      <c r="R38" s="73"/>
      <c r="S38" s="73"/>
      <c r="T38" s="73"/>
      <c r="U38" s="73"/>
      <c r="V38" s="73"/>
      <c r="W38" s="73"/>
      <c r="X38" s="73"/>
      <c r="Y38" s="73"/>
      <c r="Z38" s="73"/>
    </row>
    <row r="39" spans="1:26" x14ac:dyDescent="0.25">
      <c r="A39" s="52" t="str">
        <f>CONCATENATE(C38," - ",D39,"%")</f>
        <v>Wobbe index - 0%</v>
      </c>
      <c r="C39" s="122" t="s">
        <v>124</v>
      </c>
      <c r="D39" s="11">
        <v>0</v>
      </c>
      <c r="E39" s="20">
        <v>50.660444703461138</v>
      </c>
      <c r="F39" s="20" t="e">
        <v>#N/A</v>
      </c>
      <c r="G39" s="20">
        <v>50.606323934612639</v>
      </c>
      <c r="H39" s="69">
        <v>53.470641869311713</v>
      </c>
      <c r="I39" s="74"/>
      <c r="J39" s="74"/>
      <c r="K39" s="74"/>
      <c r="L39" s="74"/>
      <c r="M39" s="74"/>
      <c r="N39" s="74"/>
      <c r="O39" s="74"/>
      <c r="P39" s="74"/>
      <c r="Q39" s="74"/>
      <c r="R39" s="74"/>
      <c r="S39" s="74"/>
      <c r="T39" s="74"/>
      <c r="U39" s="74"/>
      <c r="V39" s="74"/>
      <c r="W39" s="74"/>
      <c r="X39" s="74"/>
      <c r="Y39" s="74"/>
      <c r="Z39" s="74"/>
    </row>
    <row r="40" spans="1:26" x14ac:dyDescent="0.25">
      <c r="A40" s="52" t="str">
        <f>CONCATENATE(C38," - ",D40,"%")</f>
        <v>Wobbe index - 10%</v>
      </c>
      <c r="C40" s="123"/>
      <c r="D40" s="94">
        <v>10</v>
      </c>
      <c r="E40" s="64" t="e">
        <v>#N/A</v>
      </c>
      <c r="F40" s="64">
        <v>50.606323934612639</v>
      </c>
      <c r="G40" s="64" t="e">
        <v>#N/A</v>
      </c>
      <c r="H40" s="68" t="e">
        <v>#N/A</v>
      </c>
      <c r="I40" s="74"/>
      <c r="J40" s="74"/>
      <c r="K40" s="74"/>
      <c r="L40" s="74"/>
      <c r="M40" s="74"/>
      <c r="N40" s="74"/>
      <c r="O40" s="74"/>
      <c r="P40" s="74"/>
      <c r="Q40" s="74"/>
      <c r="R40" s="74"/>
      <c r="S40" s="74"/>
      <c r="T40" s="74"/>
      <c r="U40" s="74"/>
      <c r="V40" s="74"/>
      <c r="W40" s="74"/>
      <c r="X40" s="74"/>
      <c r="Y40" s="74"/>
      <c r="Z40" s="74"/>
    </row>
    <row r="41" spans="1:26" x14ac:dyDescent="0.25">
      <c r="A41" s="52" t="str">
        <f>CONCATENATE(C38," - ",D41,"%")</f>
        <v>Wobbe index - 20%</v>
      </c>
      <c r="C41" s="123"/>
      <c r="D41" s="94">
        <v>20</v>
      </c>
      <c r="E41" s="64" t="e">
        <v>#N/A</v>
      </c>
      <c r="F41" s="64" t="e">
        <v>#N/A</v>
      </c>
      <c r="G41" s="64" t="e">
        <v>#N/A</v>
      </c>
      <c r="H41" s="68" t="e">
        <v>#N/A</v>
      </c>
      <c r="I41" s="74"/>
      <c r="J41" s="74"/>
      <c r="K41" s="74"/>
      <c r="L41" s="74"/>
      <c r="M41" s="74"/>
      <c r="N41" s="74"/>
      <c r="O41" s="74"/>
      <c r="P41" s="74"/>
      <c r="Q41" s="74"/>
      <c r="R41" s="74"/>
      <c r="S41" s="74"/>
      <c r="T41" s="74"/>
      <c r="U41" s="74"/>
      <c r="V41" s="74"/>
      <c r="W41" s="74"/>
      <c r="X41" s="74"/>
      <c r="Y41" s="74"/>
      <c r="Z41" s="74"/>
    </row>
    <row r="42" spans="1:26" x14ac:dyDescent="0.25">
      <c r="A42" s="52" t="str">
        <f>CONCATENATE(C38," - ",D42,"%")</f>
        <v>Wobbe index - 23%</v>
      </c>
      <c r="C42" s="123"/>
      <c r="D42" s="94">
        <v>23</v>
      </c>
      <c r="E42" s="64">
        <v>47.816798082918339</v>
      </c>
      <c r="F42" s="64" t="e">
        <v>#N/A</v>
      </c>
      <c r="G42" s="64">
        <v>47.777573656261602</v>
      </c>
      <c r="H42" s="68">
        <v>50.507765169407179</v>
      </c>
      <c r="I42" s="74"/>
      <c r="J42" s="74"/>
      <c r="K42" s="74"/>
      <c r="L42" s="74"/>
      <c r="M42" s="74"/>
      <c r="N42" s="74"/>
      <c r="O42" s="74"/>
      <c r="P42" s="74"/>
      <c r="Q42" s="74"/>
      <c r="R42" s="74"/>
      <c r="S42" s="74"/>
      <c r="T42" s="74"/>
      <c r="U42" s="74"/>
      <c r="V42" s="74"/>
      <c r="W42" s="74"/>
      <c r="X42" s="74"/>
      <c r="Y42" s="74"/>
      <c r="Z42" s="74"/>
    </row>
    <row r="43" spans="1:26" x14ac:dyDescent="0.25">
      <c r="A43" s="52" t="str">
        <f>CONCATENATE(C38," - ",D43,"%")</f>
        <v>Wobbe index - 30%</v>
      </c>
      <c r="C43" s="123"/>
      <c r="D43" s="94">
        <v>30</v>
      </c>
      <c r="E43" s="64" t="e">
        <v>#N/A</v>
      </c>
      <c r="F43" s="64" t="e">
        <v>#N/A</v>
      </c>
      <c r="G43" s="64" t="e">
        <v>#N/A</v>
      </c>
      <c r="H43" s="68" t="e">
        <v>#N/A</v>
      </c>
      <c r="I43" s="74"/>
      <c r="J43" s="74"/>
      <c r="K43" s="74"/>
      <c r="L43" s="74"/>
      <c r="M43" s="74"/>
      <c r="N43" s="74"/>
      <c r="O43" s="74"/>
      <c r="P43" s="74"/>
      <c r="Q43" s="74"/>
      <c r="R43" s="74"/>
      <c r="S43" s="74"/>
      <c r="T43" s="74"/>
      <c r="U43" s="74"/>
      <c r="V43" s="74"/>
      <c r="W43" s="74"/>
      <c r="X43" s="74"/>
      <c r="Y43" s="74"/>
      <c r="Z43" s="74"/>
    </row>
    <row r="44" spans="1:26" x14ac:dyDescent="0.25">
      <c r="A44" s="52" t="str">
        <f>CONCATENATE(C38," - ",D44,"%")</f>
        <v>Wobbe index - 40%</v>
      </c>
      <c r="C44" s="123"/>
      <c r="D44" s="94">
        <v>40</v>
      </c>
      <c r="E44" s="64">
        <v>45.740474782549136</v>
      </c>
      <c r="F44" s="64">
        <v>45.714470083951518</v>
      </c>
      <c r="G44" s="64">
        <v>45.714470083951518</v>
      </c>
      <c r="H44" s="68">
        <v>48.30190909070317</v>
      </c>
      <c r="I44" s="74"/>
      <c r="J44" s="74"/>
      <c r="K44" s="74"/>
      <c r="L44" s="74"/>
      <c r="M44" s="74"/>
      <c r="N44" s="74"/>
      <c r="O44" s="74"/>
      <c r="P44" s="74"/>
      <c r="Q44" s="74"/>
      <c r="R44" s="74"/>
      <c r="S44" s="74"/>
      <c r="T44" s="74"/>
      <c r="U44" s="74"/>
      <c r="V44" s="74"/>
      <c r="W44" s="74"/>
      <c r="X44" s="74"/>
      <c r="Y44" s="74"/>
      <c r="Z44" s="74"/>
    </row>
    <row r="45" spans="1:26" x14ac:dyDescent="0.25">
      <c r="A45" s="52" t="str">
        <f>CONCATENATE(C38," - ",D45,"%")</f>
        <v>Wobbe index - 50%</v>
      </c>
      <c r="C45" s="123"/>
      <c r="D45" s="94">
        <v>50</v>
      </c>
      <c r="E45" s="64">
        <v>44.57</v>
      </c>
      <c r="F45" s="64" t="e">
        <v>#N/A</v>
      </c>
      <c r="G45" s="64" t="e">
        <v>#N/A</v>
      </c>
      <c r="H45" s="68" t="e">
        <v>#N/A</v>
      </c>
      <c r="I45" s="74"/>
      <c r="J45" s="74"/>
      <c r="K45" s="74"/>
      <c r="L45" s="74"/>
      <c r="M45" s="74"/>
      <c r="N45" s="74"/>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6">
        <v>43.506280067542221</v>
      </c>
      <c r="F46" s="116" t="e">
        <v>#N/A</v>
      </c>
      <c r="G46" s="116" t="e">
        <v>#N/A</v>
      </c>
      <c r="H46" s="112" t="e">
        <v>#N/A</v>
      </c>
      <c r="I46" s="74"/>
      <c r="J46" s="74"/>
      <c r="K46" s="74"/>
      <c r="L46" s="74"/>
      <c r="M46" s="74"/>
      <c r="N46" s="74"/>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73"/>
      <c r="J47" s="73"/>
      <c r="K47" s="73"/>
      <c r="L47" s="73"/>
      <c r="M47" s="73"/>
      <c r="N47" s="73"/>
      <c r="O47" s="73"/>
      <c r="P47" s="73"/>
      <c r="Q47" s="73"/>
      <c r="R47" s="73"/>
      <c r="S47" s="73"/>
      <c r="T47" s="73"/>
      <c r="U47" s="73"/>
      <c r="V47" s="73"/>
      <c r="W47" s="73"/>
      <c r="X47" s="73"/>
      <c r="Y47" s="73"/>
      <c r="Z47" s="73"/>
    </row>
    <row r="48" spans="1:26" x14ac:dyDescent="0.25">
      <c r="A48" s="52" t="str">
        <f>CONCATENATE(C47," - ",D48,"%")</f>
        <v>Efficiency (Hi) - 0%</v>
      </c>
      <c r="C48" s="122" t="s">
        <v>124</v>
      </c>
      <c r="D48" s="11">
        <v>0</v>
      </c>
      <c r="E48" s="20">
        <v>79.52</v>
      </c>
      <c r="F48" s="20" t="e">
        <v>#N/A</v>
      </c>
      <c r="G48" s="20" t="e">
        <v>#N/A</v>
      </c>
      <c r="H48" s="69" t="e">
        <v>#N/A</v>
      </c>
      <c r="I48" s="74"/>
      <c r="J48" s="74"/>
      <c r="K48" s="74"/>
      <c r="L48" s="74"/>
      <c r="M48" s="74"/>
      <c r="N48" s="74"/>
      <c r="O48" s="74"/>
      <c r="P48" s="74"/>
      <c r="Q48" s="74"/>
      <c r="R48" s="74"/>
      <c r="S48" s="74"/>
      <c r="T48" s="74"/>
      <c r="U48" s="74"/>
      <c r="V48" s="74"/>
      <c r="W48" s="74"/>
      <c r="X48" s="74"/>
      <c r="Y48" s="74"/>
      <c r="Z48" s="74"/>
    </row>
    <row r="49" spans="1:26" x14ac:dyDescent="0.25">
      <c r="A49" s="52" t="str">
        <f>CONCATENATE(C47," - ",D49,"%")</f>
        <v>Efficiency (Hi) - 10%</v>
      </c>
      <c r="C49" s="123"/>
      <c r="D49" s="94">
        <v>10</v>
      </c>
      <c r="E49" s="64" t="e">
        <v>#N/A</v>
      </c>
      <c r="F49" s="64" t="e">
        <v>#N/A</v>
      </c>
      <c r="G49" s="64" t="e">
        <v>#N/A</v>
      </c>
      <c r="H49" s="68" t="e">
        <v>#N/A</v>
      </c>
      <c r="I49" s="74"/>
      <c r="J49" s="74"/>
      <c r="K49" s="74"/>
      <c r="L49" s="74"/>
      <c r="M49" s="74"/>
      <c r="N49" s="74"/>
      <c r="O49" s="74"/>
      <c r="P49" s="74"/>
      <c r="Q49" s="74"/>
      <c r="R49" s="74"/>
      <c r="S49" s="74"/>
      <c r="T49" s="74"/>
      <c r="U49" s="74"/>
      <c r="V49" s="74"/>
      <c r="W49" s="74"/>
      <c r="X49" s="74"/>
      <c r="Y49" s="74"/>
      <c r="Z49" s="74"/>
    </row>
    <row r="50" spans="1:26" x14ac:dyDescent="0.25">
      <c r="A50" s="52" t="str">
        <f>CONCATENATE(C47," - ",D50,"%")</f>
        <v>Efficiency (Hi) - 20%</v>
      </c>
      <c r="C50" s="123"/>
      <c r="D50" s="94">
        <v>20</v>
      </c>
      <c r="E50" s="64">
        <v>80.040000000000006</v>
      </c>
      <c r="F50" s="64" t="e">
        <v>#N/A</v>
      </c>
      <c r="G50" s="64" t="e">
        <v>#N/A</v>
      </c>
      <c r="H50" s="68" t="e">
        <v>#N/A</v>
      </c>
      <c r="I50" s="74"/>
      <c r="J50" s="74"/>
      <c r="K50" s="74"/>
      <c r="L50" s="74"/>
      <c r="M50" s="74"/>
      <c r="N50" s="74"/>
      <c r="O50" s="74"/>
      <c r="P50" s="74"/>
      <c r="Q50" s="74"/>
      <c r="R50" s="74"/>
      <c r="S50" s="74"/>
      <c r="T50" s="74"/>
      <c r="U50" s="74"/>
      <c r="V50" s="74"/>
      <c r="W50" s="74"/>
      <c r="X50" s="74"/>
      <c r="Y50" s="74"/>
      <c r="Z50" s="74"/>
    </row>
    <row r="51" spans="1:26" x14ac:dyDescent="0.25">
      <c r="A51" s="52" t="str">
        <f>CONCATENATE(C47," - ",D51,"%")</f>
        <v>Efficiency (Hi) - 23%</v>
      </c>
      <c r="C51" s="123"/>
      <c r="D51" s="94">
        <v>23</v>
      </c>
      <c r="E51" s="64">
        <v>80.319999999999993</v>
      </c>
      <c r="F51" s="64" t="e">
        <v>#N/A</v>
      </c>
      <c r="G51" s="64" t="e">
        <v>#N/A</v>
      </c>
      <c r="H51" s="68" t="e">
        <v>#N/A</v>
      </c>
      <c r="I51" s="74"/>
      <c r="J51" s="74"/>
      <c r="K51" s="74"/>
      <c r="L51" s="74"/>
      <c r="M51" s="74"/>
      <c r="N51" s="74"/>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4" t="e">
        <v>#N/A</v>
      </c>
      <c r="F52" s="64" t="e">
        <v>#N/A</v>
      </c>
      <c r="G52" s="64" t="e">
        <v>#N/A</v>
      </c>
      <c r="H52" s="68" t="e">
        <v>#N/A</v>
      </c>
      <c r="I52" s="74"/>
      <c r="J52" s="74"/>
      <c r="K52" s="74"/>
      <c r="L52" s="74"/>
      <c r="M52" s="74"/>
      <c r="N52" s="74"/>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4" t="e">
        <v>#N/A</v>
      </c>
      <c r="F53" s="64" t="e">
        <v>#N/A</v>
      </c>
      <c r="G53" s="64" t="e">
        <v>#N/A</v>
      </c>
      <c r="H53" s="68" t="e">
        <v>#N/A</v>
      </c>
      <c r="I53" s="74"/>
      <c r="J53" s="74"/>
      <c r="K53" s="74"/>
      <c r="L53" s="74"/>
      <c r="M53" s="74"/>
      <c r="N53" s="74"/>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4">
        <v>79.2</v>
      </c>
      <c r="F54" s="64" t="e">
        <v>#N/A</v>
      </c>
      <c r="G54" s="64" t="e">
        <v>#N/A</v>
      </c>
      <c r="H54" s="68" t="e">
        <v>#N/A</v>
      </c>
      <c r="I54" s="74"/>
      <c r="J54" s="74"/>
      <c r="K54" s="74"/>
      <c r="L54" s="74"/>
      <c r="M54" s="74"/>
      <c r="N54" s="74"/>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2" t="e">
        <v>#N/A</v>
      </c>
      <c r="I55" s="74"/>
      <c r="J55" s="74"/>
      <c r="K55" s="74"/>
      <c r="L55" s="74"/>
      <c r="M55" s="74"/>
      <c r="N55" s="74"/>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73"/>
      <c r="J56" s="73"/>
      <c r="K56" s="73"/>
      <c r="L56" s="73"/>
      <c r="M56" s="73"/>
      <c r="N56" s="73"/>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168.82912738502347</v>
      </c>
      <c r="F57" s="20">
        <v>2.1712043396297025</v>
      </c>
      <c r="G57" s="20">
        <v>306.99774914340333</v>
      </c>
      <c r="H57" s="69">
        <v>376.9175285363047</v>
      </c>
      <c r="I57" s="74"/>
      <c r="J57" s="74"/>
      <c r="K57" s="74"/>
      <c r="L57" s="74"/>
      <c r="M57" s="74"/>
      <c r="N57" s="74"/>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4" t="e">
        <v>#N/A</v>
      </c>
      <c r="F58" s="64" t="e">
        <v>#N/A</v>
      </c>
      <c r="G58" s="64" t="e">
        <v>#N/A</v>
      </c>
      <c r="H58" s="68" t="e">
        <v>#N/A</v>
      </c>
      <c r="I58" s="74"/>
      <c r="J58" s="74"/>
      <c r="K58" s="74"/>
      <c r="L58" s="74"/>
      <c r="M58" s="74"/>
      <c r="N58" s="74"/>
      <c r="O58" s="74"/>
      <c r="P58" s="74"/>
      <c r="Q58" s="74"/>
      <c r="R58" s="74"/>
      <c r="S58" s="74"/>
      <c r="T58" s="74"/>
      <c r="U58" s="74"/>
      <c r="V58" s="74"/>
      <c r="W58" s="74"/>
      <c r="X58" s="74"/>
      <c r="Y58" s="74"/>
      <c r="Z58" s="74"/>
    </row>
    <row r="59" spans="1:26" ht="15" customHeight="1" x14ac:dyDescent="0.25">
      <c r="A59" s="52" t="str">
        <f>CONCATENATE(C56," - ",D59,"%")</f>
        <v>CO emissions - 20%</v>
      </c>
      <c r="C59" s="123"/>
      <c r="D59" s="94">
        <v>20</v>
      </c>
      <c r="E59" s="64" t="e">
        <v>#N/A</v>
      </c>
      <c r="F59" s="64" t="e">
        <v>#N/A</v>
      </c>
      <c r="G59" s="64" t="e">
        <v>#N/A</v>
      </c>
      <c r="H59" s="68" t="e">
        <v>#N/A</v>
      </c>
      <c r="I59" s="74"/>
      <c r="J59" s="74"/>
      <c r="K59" s="74"/>
      <c r="L59" s="74"/>
      <c r="M59" s="74"/>
      <c r="N59" s="74"/>
      <c r="O59" s="74"/>
      <c r="P59" s="74"/>
      <c r="Q59" s="74"/>
      <c r="R59" s="74"/>
      <c r="S59" s="74"/>
      <c r="T59" s="74"/>
      <c r="U59" s="74"/>
      <c r="V59" s="74"/>
      <c r="W59" s="74"/>
      <c r="X59" s="74"/>
      <c r="Y59" s="74"/>
      <c r="Z59" s="74"/>
    </row>
    <row r="60" spans="1:26" ht="15.75" customHeight="1" x14ac:dyDescent="0.25">
      <c r="A60" s="52" t="str">
        <f>CONCATENATE(C56," - ",D60,"%")</f>
        <v>CO emissions - 23%</v>
      </c>
      <c r="C60" s="123"/>
      <c r="D60" s="94">
        <v>23</v>
      </c>
      <c r="E60" s="64">
        <v>167.00629239947199</v>
      </c>
      <c r="F60" s="64" t="e">
        <v>#N/A</v>
      </c>
      <c r="G60" s="64">
        <v>301.8826081922827</v>
      </c>
      <c r="H60" s="68">
        <v>350.68804054110143</v>
      </c>
      <c r="I60" s="74"/>
      <c r="J60" s="74"/>
      <c r="K60" s="74"/>
      <c r="L60" s="74"/>
      <c r="M60" s="74"/>
      <c r="N60" s="74"/>
      <c r="O60" s="74"/>
      <c r="P60" s="74"/>
      <c r="Q60" s="74"/>
      <c r="R60" s="74"/>
      <c r="S60" s="74"/>
      <c r="T60" s="74"/>
      <c r="U60" s="74"/>
      <c r="V60" s="74"/>
      <c r="W60" s="74"/>
      <c r="X60" s="74"/>
      <c r="Y60" s="74"/>
      <c r="Z60" s="74"/>
    </row>
    <row r="61" spans="1:26" x14ac:dyDescent="0.25">
      <c r="A61" s="52" t="str">
        <f>CONCATENATE(C56," - ",D61,"%")</f>
        <v>CO emissions - 30%</v>
      </c>
      <c r="C61" s="123"/>
      <c r="D61" s="94">
        <v>30</v>
      </c>
      <c r="E61" s="64" t="e">
        <v>#N/A</v>
      </c>
      <c r="F61" s="64" t="e">
        <v>#N/A</v>
      </c>
      <c r="G61" s="64" t="e">
        <v>#N/A</v>
      </c>
      <c r="H61" s="68" t="e">
        <v>#N/A</v>
      </c>
      <c r="I61" s="74"/>
      <c r="J61" s="74"/>
      <c r="K61" s="74"/>
      <c r="L61" s="74"/>
      <c r="M61" s="74"/>
      <c r="N61" s="74"/>
      <c r="O61" s="74"/>
      <c r="P61" s="74"/>
      <c r="Q61" s="74"/>
      <c r="R61" s="74"/>
      <c r="S61" s="74"/>
      <c r="T61" s="74"/>
      <c r="U61" s="74"/>
      <c r="V61" s="74"/>
      <c r="W61" s="74"/>
      <c r="X61" s="74"/>
      <c r="Y61" s="74"/>
      <c r="Z61" s="74"/>
    </row>
    <row r="62" spans="1:26" x14ac:dyDescent="0.25">
      <c r="A62" s="52" t="str">
        <f>CONCATENATE(C56," - ",D62,"%")</f>
        <v>CO emissions - 40%</v>
      </c>
      <c r="C62" s="123"/>
      <c r="D62" s="94">
        <v>40</v>
      </c>
      <c r="E62" s="64">
        <v>157.22909898522218</v>
      </c>
      <c r="F62" s="64">
        <v>2.5627091472096004</v>
      </c>
      <c r="G62" s="64">
        <v>294.27000191827426</v>
      </c>
      <c r="H62" s="68">
        <v>327.36542654677476</v>
      </c>
      <c r="I62" s="74"/>
      <c r="J62" s="74"/>
      <c r="K62" s="74"/>
      <c r="L62" s="74"/>
      <c r="M62" s="74"/>
      <c r="N62" s="74"/>
      <c r="O62" s="74"/>
      <c r="P62" s="74"/>
      <c r="Q62" s="74"/>
      <c r="R62" s="74"/>
      <c r="S62" s="74"/>
      <c r="T62" s="74"/>
      <c r="U62" s="74"/>
      <c r="V62" s="74"/>
      <c r="W62" s="74"/>
      <c r="X62" s="74"/>
      <c r="Y62" s="74"/>
      <c r="Z62" s="74"/>
    </row>
    <row r="63" spans="1:26" x14ac:dyDescent="0.25">
      <c r="A63" s="52" t="str">
        <f>CONCATENATE(C56," - ",D63,"%")</f>
        <v>CO emissions - 50%</v>
      </c>
      <c r="C63" s="123"/>
      <c r="D63" s="94">
        <v>50</v>
      </c>
      <c r="E63" s="64">
        <v>157.60705882352943</v>
      </c>
      <c r="F63" s="64" t="e">
        <v>#N/A</v>
      </c>
      <c r="G63" s="64" t="e">
        <v>#N/A</v>
      </c>
      <c r="H63" s="68" t="e">
        <v>#N/A</v>
      </c>
      <c r="I63" s="74"/>
      <c r="J63" s="74"/>
      <c r="K63" s="74"/>
      <c r="L63" s="74"/>
      <c r="M63" s="74"/>
      <c r="N63" s="74"/>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6">
        <v>153.69506551743646</v>
      </c>
      <c r="F64" s="116" t="e">
        <v>#N/A</v>
      </c>
      <c r="G64" s="116" t="e">
        <v>#N/A</v>
      </c>
      <c r="H64" s="112" t="e">
        <v>#N/A</v>
      </c>
      <c r="I64" s="74"/>
      <c r="J64" s="74"/>
      <c r="K64" s="74"/>
      <c r="L64" s="74"/>
      <c r="M64" s="74"/>
      <c r="N64" s="74"/>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73"/>
      <c r="J65" s="73"/>
      <c r="K65" s="73"/>
      <c r="L65" s="73"/>
      <c r="M65" s="73"/>
      <c r="N65" s="73"/>
      <c r="O65" s="73"/>
      <c r="P65" s="73"/>
      <c r="Q65" s="73"/>
      <c r="R65" s="73"/>
      <c r="S65" s="73"/>
      <c r="T65" s="73"/>
      <c r="U65" s="73"/>
      <c r="V65" s="73"/>
      <c r="W65" s="73"/>
      <c r="X65" s="73"/>
      <c r="Y65" s="73"/>
      <c r="Z65" s="73"/>
    </row>
    <row r="66" spans="1:26" x14ac:dyDescent="0.25">
      <c r="A66" s="52" t="str">
        <f>CONCATENATE(C65," - ",D66,"%")</f>
        <v>NOx emissions - 0%</v>
      </c>
      <c r="C66" s="122" t="s">
        <v>124</v>
      </c>
      <c r="D66" s="11">
        <v>0</v>
      </c>
      <c r="E66" s="20">
        <v>58.742450362095795</v>
      </c>
      <c r="F66" s="20">
        <v>117.24503434000394</v>
      </c>
      <c r="G66" s="20">
        <v>74.809828075781638</v>
      </c>
      <c r="H66" s="69">
        <v>118.7515842899511</v>
      </c>
      <c r="I66" s="74"/>
      <c r="J66" s="74"/>
      <c r="K66" s="74"/>
      <c r="L66" s="74"/>
      <c r="M66" s="74"/>
      <c r="N66" s="74"/>
      <c r="O66" s="74"/>
      <c r="P66" s="74"/>
      <c r="Q66" s="74"/>
      <c r="R66" s="74"/>
      <c r="S66" s="74"/>
      <c r="T66" s="74"/>
      <c r="U66" s="74"/>
      <c r="V66" s="74"/>
      <c r="W66" s="74"/>
      <c r="X66" s="74"/>
      <c r="Y66" s="74"/>
      <c r="Z66" s="74"/>
    </row>
    <row r="67" spans="1:26" ht="60" customHeight="1" x14ac:dyDescent="0.25">
      <c r="A67" s="52" t="str">
        <f>CONCATENATE(C65," - ",D67,"%")</f>
        <v>NOx emissions - 10%</v>
      </c>
      <c r="C67" s="123"/>
      <c r="D67" s="94">
        <v>10</v>
      </c>
      <c r="E67" s="64" t="e">
        <v>#N/A</v>
      </c>
      <c r="F67" s="64" t="e">
        <v>#N/A</v>
      </c>
      <c r="G67" s="64" t="e">
        <v>#N/A</v>
      </c>
      <c r="H67" s="68" t="e">
        <v>#N/A</v>
      </c>
      <c r="I67" s="74"/>
      <c r="J67" s="74"/>
      <c r="K67" s="74"/>
      <c r="L67" s="74"/>
      <c r="M67" s="74"/>
      <c r="N67" s="74"/>
      <c r="O67" s="74"/>
      <c r="P67" s="74"/>
      <c r="Q67" s="74"/>
      <c r="R67" s="74"/>
      <c r="S67" s="74"/>
      <c r="T67" s="74"/>
      <c r="U67" s="74"/>
      <c r="V67" s="74"/>
      <c r="W67" s="74"/>
      <c r="X67" s="74"/>
      <c r="Y67" s="74"/>
      <c r="Z67" s="74"/>
    </row>
    <row r="68" spans="1:26" x14ac:dyDescent="0.25">
      <c r="A68" s="52" t="str">
        <f>CONCATENATE(C65," - ",D68,"%")</f>
        <v>NOx emissions - 20%</v>
      </c>
      <c r="C68" s="123"/>
      <c r="D68" s="94">
        <v>20</v>
      </c>
      <c r="E68" s="64" t="e">
        <v>#N/A</v>
      </c>
      <c r="F68" s="64" t="e">
        <v>#N/A</v>
      </c>
      <c r="G68" s="64" t="e">
        <v>#N/A</v>
      </c>
      <c r="H68" s="68" t="e">
        <v>#N/A</v>
      </c>
      <c r="I68" s="74"/>
      <c r="J68" s="74"/>
      <c r="K68" s="74"/>
      <c r="L68" s="74"/>
      <c r="M68" s="74"/>
      <c r="N68" s="74"/>
      <c r="O68" s="74"/>
      <c r="P68" s="74"/>
      <c r="Q68" s="74"/>
      <c r="R68" s="74"/>
      <c r="S68" s="74"/>
      <c r="T68" s="74"/>
      <c r="U68" s="74"/>
      <c r="V68" s="74"/>
      <c r="W68" s="74"/>
      <c r="X68" s="74"/>
      <c r="Y68" s="74"/>
      <c r="Z68" s="74"/>
    </row>
    <row r="69" spans="1:26" x14ac:dyDescent="0.25">
      <c r="A69" s="52" t="str">
        <f>CONCATENATE(C65," - ",D69,"%")</f>
        <v>NOx emissions - 23%</v>
      </c>
      <c r="C69" s="123"/>
      <c r="D69" s="94">
        <v>23</v>
      </c>
      <c r="E69" s="64">
        <v>64.875521278256429</v>
      </c>
      <c r="F69" s="64" t="e">
        <v>#N/A</v>
      </c>
      <c r="G69" s="64">
        <v>75.07254009303189</v>
      </c>
      <c r="H69" s="68">
        <v>76.236530552413342</v>
      </c>
      <c r="I69" s="74"/>
      <c r="J69" s="74"/>
      <c r="K69" s="74"/>
      <c r="L69" s="74"/>
      <c r="M69" s="74"/>
      <c r="N69" s="74"/>
      <c r="O69" s="74"/>
      <c r="P69" s="74"/>
      <c r="Q69" s="74"/>
      <c r="R69" s="74"/>
      <c r="S69" s="74"/>
      <c r="T69" s="74"/>
      <c r="U69" s="74"/>
      <c r="V69" s="74"/>
      <c r="W69" s="74"/>
      <c r="X69" s="74"/>
      <c r="Y69" s="74"/>
      <c r="Z69" s="74"/>
    </row>
    <row r="70" spans="1:26" x14ac:dyDescent="0.25">
      <c r="A70" s="52" t="str">
        <f>CONCATENATE(C65," - ",D70,"%")</f>
        <v>NOx emissions - 30%</v>
      </c>
      <c r="C70" s="123"/>
      <c r="D70" s="94">
        <v>30</v>
      </c>
      <c r="E70" s="64" t="e">
        <v>#N/A</v>
      </c>
      <c r="F70" s="64" t="e">
        <v>#N/A</v>
      </c>
      <c r="G70" s="64" t="e">
        <v>#N/A</v>
      </c>
      <c r="H70" s="68" t="e">
        <v>#N/A</v>
      </c>
      <c r="I70" s="74"/>
      <c r="J70" s="74"/>
      <c r="K70" s="74"/>
      <c r="L70" s="74"/>
      <c r="M70" s="74"/>
      <c r="N70" s="74"/>
      <c r="O70" s="74"/>
      <c r="P70" s="74"/>
      <c r="Q70" s="74"/>
      <c r="R70" s="74"/>
      <c r="S70" s="74"/>
      <c r="T70" s="74"/>
      <c r="U70" s="74"/>
      <c r="V70" s="74"/>
      <c r="W70" s="74"/>
      <c r="X70" s="74"/>
      <c r="Y70" s="74"/>
      <c r="Z70" s="74"/>
    </row>
    <row r="71" spans="1:26" x14ac:dyDescent="0.25">
      <c r="A71" s="52" t="str">
        <f>CONCATENATE(C65," - ",D71,"%")</f>
        <v>NOx emissions - 40%</v>
      </c>
      <c r="C71" s="123"/>
      <c r="D71" s="94">
        <v>40</v>
      </c>
      <c r="E71" s="64">
        <v>66.139104625432864</v>
      </c>
      <c r="F71" s="64">
        <v>109.68395150057088</v>
      </c>
      <c r="G71" s="64">
        <v>76.900375354031169</v>
      </c>
      <c r="H71" s="68">
        <v>54.560904424462457</v>
      </c>
      <c r="I71" s="74"/>
      <c r="J71" s="74"/>
      <c r="K71" s="74"/>
      <c r="L71" s="74"/>
      <c r="M71" s="74"/>
      <c r="N71" s="74"/>
      <c r="O71" s="74"/>
      <c r="P71" s="74"/>
      <c r="Q71" s="74"/>
      <c r="R71" s="74"/>
      <c r="S71" s="74"/>
      <c r="T71" s="74"/>
      <c r="U71" s="74"/>
      <c r="V71" s="74"/>
      <c r="W71" s="74"/>
      <c r="X71" s="74"/>
      <c r="Y71" s="74"/>
      <c r="Z71" s="74"/>
    </row>
    <row r="72" spans="1:26" x14ac:dyDescent="0.25">
      <c r="A72" s="52" t="str">
        <f>CONCATENATE(C65," - ",D72,"%")</f>
        <v>NOx emissions - 50%</v>
      </c>
      <c r="C72" s="123"/>
      <c r="D72" s="94">
        <v>50</v>
      </c>
      <c r="E72" s="64">
        <v>57.038745098039222</v>
      </c>
      <c r="F72" s="64" t="e">
        <v>#N/A</v>
      </c>
      <c r="G72" s="64" t="e">
        <v>#N/A</v>
      </c>
      <c r="H72" s="68" t="e">
        <v>#N/A</v>
      </c>
      <c r="I72" s="74"/>
      <c r="J72" s="74"/>
      <c r="K72" s="74"/>
      <c r="L72" s="74"/>
      <c r="M72" s="74"/>
      <c r="N72" s="74"/>
      <c r="O72" s="74"/>
      <c r="P72" s="74"/>
      <c r="Q72" s="74"/>
      <c r="R72" s="74"/>
      <c r="S72" s="74"/>
      <c r="T72" s="74"/>
      <c r="U72" s="74"/>
      <c r="V72" s="74"/>
      <c r="W72" s="74"/>
      <c r="X72" s="74"/>
      <c r="Y72" s="74"/>
      <c r="Z72" s="74"/>
    </row>
    <row r="73" spans="1:26" ht="15.75" thickBot="1" x14ac:dyDescent="0.3">
      <c r="A73" s="52" t="str">
        <f>CONCATENATE(C65," - ",D73,"%")</f>
        <v>NOx emissions - 60%</v>
      </c>
      <c r="C73" s="124"/>
      <c r="D73" s="95">
        <v>60</v>
      </c>
      <c r="E73" s="116">
        <v>47.290789389980453</v>
      </c>
      <c r="F73" s="116" t="e">
        <v>#N/A</v>
      </c>
      <c r="G73" s="116" t="e">
        <v>#N/A</v>
      </c>
      <c r="H73" s="112" t="e">
        <v>#N/A</v>
      </c>
      <c r="I73" s="74"/>
      <c r="J73" s="74"/>
      <c r="K73" s="74"/>
      <c r="L73" s="74"/>
      <c r="M73" s="74"/>
      <c r="N73" s="74"/>
      <c r="O73" s="74"/>
      <c r="P73" s="74"/>
      <c r="Q73" s="74"/>
      <c r="R73" s="74"/>
      <c r="S73" s="74"/>
      <c r="T73" s="74"/>
      <c r="U73" s="74"/>
      <c r="V73" s="74"/>
      <c r="W73" s="74"/>
      <c r="X73" s="74"/>
      <c r="Y73" s="74"/>
      <c r="Z73" s="74"/>
    </row>
    <row r="74" spans="1:26" ht="19.5" thickBot="1" x14ac:dyDescent="0.35">
      <c r="C74" s="40" t="str">
        <f>List!$B$5</f>
        <v>Qtest (input)</v>
      </c>
      <c r="D74" s="45" t="s">
        <v>194</v>
      </c>
      <c r="E74" s="41" t="e">
        <v>#N/A</v>
      </c>
      <c r="F74" s="41" t="e">
        <v>#N/A</v>
      </c>
      <c r="G74" s="41" t="e">
        <v>#N/A</v>
      </c>
      <c r="H74" s="41" t="e">
        <v>#N/A</v>
      </c>
      <c r="I74" s="73"/>
      <c r="J74" s="73"/>
      <c r="K74" s="73"/>
      <c r="L74" s="73"/>
      <c r="M74" s="73"/>
      <c r="N74" s="73"/>
      <c r="O74" s="73"/>
      <c r="P74" s="73"/>
      <c r="Q74" s="73"/>
      <c r="R74" s="73"/>
      <c r="S74" s="73"/>
      <c r="T74" s="73"/>
      <c r="U74" s="73"/>
      <c r="V74" s="73"/>
      <c r="W74" s="73"/>
      <c r="X74" s="73"/>
      <c r="Y74" s="73"/>
      <c r="Z74" s="73"/>
    </row>
    <row r="75" spans="1:26" x14ac:dyDescent="0.25">
      <c r="A75" s="52" t="str">
        <f>CONCATENATE(C74," - ",D75,"%")</f>
        <v>Qtest (input) - 0%</v>
      </c>
      <c r="C75" s="122" t="s">
        <v>124</v>
      </c>
      <c r="D75" s="11">
        <v>0</v>
      </c>
      <c r="E75" s="20">
        <v>6.3897390206474052</v>
      </c>
      <c r="F75" s="20">
        <v>5.4554847339378041</v>
      </c>
      <c r="G75" s="20">
        <v>10.197166845691298</v>
      </c>
      <c r="H75" s="69">
        <v>10.18635066611111</v>
      </c>
      <c r="I75" s="74"/>
      <c r="J75" s="74"/>
      <c r="K75" s="74"/>
      <c r="L75" s="74"/>
      <c r="M75" s="74"/>
      <c r="N75" s="74"/>
      <c r="O75" s="74"/>
      <c r="P75" s="74"/>
      <c r="Q75" s="74"/>
      <c r="R75" s="74"/>
      <c r="S75" s="74"/>
      <c r="T75" s="74"/>
      <c r="U75" s="74"/>
      <c r="V75" s="74"/>
      <c r="W75" s="74"/>
      <c r="X75" s="74"/>
      <c r="Y75" s="74"/>
      <c r="Z75" s="74"/>
    </row>
    <row r="76" spans="1:26" x14ac:dyDescent="0.25">
      <c r="A76" s="52" t="str">
        <f>CONCATENATE(C74," - ",D76,"%")</f>
        <v>Qtest (input) - 10%</v>
      </c>
      <c r="C76" s="123"/>
      <c r="D76" s="94">
        <v>10</v>
      </c>
      <c r="E76" s="64" t="e">
        <v>#N/A</v>
      </c>
      <c r="F76" s="64" t="e">
        <v>#N/A</v>
      </c>
      <c r="G76" s="64" t="e">
        <v>#N/A</v>
      </c>
      <c r="H76" s="68" t="e">
        <v>#N/A</v>
      </c>
      <c r="I76" s="74"/>
      <c r="J76" s="74"/>
      <c r="K76" s="74"/>
      <c r="L76" s="74"/>
      <c r="M76" s="74"/>
      <c r="N76" s="74"/>
      <c r="O76" s="74"/>
      <c r="P76" s="74"/>
      <c r="Q76" s="74"/>
      <c r="R76" s="74"/>
      <c r="S76" s="74"/>
      <c r="T76" s="74"/>
      <c r="U76" s="74"/>
      <c r="V76" s="74"/>
      <c r="W76" s="74"/>
      <c r="X76" s="74"/>
      <c r="Y76" s="74"/>
      <c r="Z76" s="74"/>
    </row>
    <row r="77" spans="1:26" x14ac:dyDescent="0.25">
      <c r="A77" s="52" t="str">
        <f>CONCATENATE(C74," - ",D77,"%")</f>
        <v>Qtest (input) - 20%</v>
      </c>
      <c r="C77" s="123"/>
      <c r="D77" s="94">
        <v>20</v>
      </c>
      <c r="E77" s="64" t="e">
        <v>#N/A</v>
      </c>
      <c r="F77" s="64" t="e">
        <v>#N/A</v>
      </c>
      <c r="G77" s="64" t="e">
        <v>#N/A</v>
      </c>
      <c r="H77" s="68" t="e">
        <v>#N/A</v>
      </c>
      <c r="I77" s="74"/>
      <c r="J77" s="74"/>
      <c r="K77" s="74"/>
      <c r="L77" s="74"/>
      <c r="M77" s="74"/>
      <c r="N77" s="74"/>
      <c r="O77" s="74"/>
      <c r="P77" s="74"/>
      <c r="Q77" s="74"/>
      <c r="R77" s="74"/>
      <c r="S77" s="74"/>
      <c r="T77" s="74"/>
      <c r="U77" s="74"/>
      <c r="V77" s="74"/>
      <c r="W77" s="74"/>
      <c r="X77" s="74"/>
      <c r="Y77" s="74"/>
      <c r="Z77" s="74"/>
    </row>
    <row r="78" spans="1:26" x14ac:dyDescent="0.25">
      <c r="A78" s="52" t="str">
        <f>CONCATENATE(C74," - ",D78,"%")</f>
        <v>Qtest (input) - 23%</v>
      </c>
      <c r="C78" s="123"/>
      <c r="D78" s="94">
        <v>23</v>
      </c>
      <c r="E78" s="64">
        <v>5.9416681052455118</v>
      </c>
      <c r="F78" s="64" t="e">
        <v>#N/A</v>
      </c>
      <c r="G78" s="64">
        <v>9.507594792252446</v>
      </c>
      <c r="H78" s="68">
        <v>9.1053581756666659</v>
      </c>
      <c r="I78" s="74"/>
      <c r="J78" s="74"/>
      <c r="K78" s="74"/>
      <c r="L78" s="74"/>
      <c r="M78" s="74"/>
      <c r="N78" s="74"/>
      <c r="O78" s="74"/>
      <c r="P78" s="74"/>
      <c r="Q78" s="74"/>
      <c r="R78" s="74"/>
      <c r="S78" s="74"/>
      <c r="T78" s="74"/>
      <c r="U78" s="74"/>
      <c r="V78" s="74"/>
      <c r="W78" s="74"/>
      <c r="X78" s="74"/>
      <c r="Y78" s="74"/>
      <c r="Z78" s="74"/>
    </row>
    <row r="79" spans="1:26" x14ac:dyDescent="0.25">
      <c r="A79" s="52" t="str">
        <f>CONCATENATE(C74," - ",D79,"%")</f>
        <v>Qtest (input) - 30%</v>
      </c>
      <c r="C79" s="123"/>
      <c r="D79" s="94">
        <v>30</v>
      </c>
      <c r="E79" s="64" t="e">
        <v>#N/A</v>
      </c>
      <c r="F79" s="64" t="e">
        <v>#N/A</v>
      </c>
      <c r="G79" s="64" t="e">
        <v>#N/A</v>
      </c>
      <c r="H79" s="68" t="e">
        <v>#N/A</v>
      </c>
      <c r="I79" s="74"/>
      <c r="J79" s="74"/>
      <c r="K79" s="74"/>
      <c r="L79" s="74"/>
      <c r="M79" s="74"/>
      <c r="N79" s="74"/>
      <c r="O79" s="74"/>
      <c r="P79" s="74"/>
      <c r="Q79" s="74"/>
      <c r="R79" s="74"/>
      <c r="S79" s="74"/>
      <c r="T79" s="74"/>
      <c r="U79" s="74"/>
      <c r="V79" s="74"/>
      <c r="W79" s="74"/>
      <c r="X79" s="74"/>
      <c r="Y79" s="74"/>
      <c r="Z79" s="74"/>
    </row>
    <row r="80" spans="1:26" x14ac:dyDescent="0.25">
      <c r="A80" s="52" t="str">
        <f>CONCATENATE(C74," - ",D80,"%")</f>
        <v>Qtest (input) - 40%</v>
      </c>
      <c r="C80" s="123"/>
      <c r="D80" s="94">
        <v>40</v>
      </c>
      <c r="E80" s="64">
        <v>5.2922214511635728</v>
      </c>
      <c r="F80" s="64">
        <v>4.9549728586021331</v>
      </c>
      <c r="G80" s="64">
        <v>8.9617758400994099</v>
      </c>
      <c r="H80" s="68">
        <v>8.7825779555555545</v>
      </c>
      <c r="I80" s="74"/>
      <c r="J80" s="74"/>
      <c r="K80" s="74"/>
      <c r="L80" s="74"/>
      <c r="M80" s="74"/>
      <c r="N80" s="74"/>
      <c r="O80" s="74"/>
      <c r="P80" s="74"/>
      <c r="Q80" s="74"/>
      <c r="R80" s="74"/>
      <c r="S80" s="74"/>
      <c r="T80" s="74"/>
      <c r="U80" s="74"/>
      <c r="V80" s="74"/>
      <c r="W80" s="74"/>
      <c r="X80" s="74"/>
      <c r="Y80" s="74"/>
      <c r="Z80" s="74"/>
    </row>
    <row r="81" spans="1:26" x14ac:dyDescent="0.25">
      <c r="A81" s="52" t="str">
        <f>CONCATENATE(C74," - ",D81,"%")</f>
        <v>Qtest (input) - 50%</v>
      </c>
      <c r="C81" s="123"/>
      <c r="D81" s="94">
        <v>50</v>
      </c>
      <c r="E81" s="64">
        <v>5.3384246934379762</v>
      </c>
      <c r="F81" s="64" t="e">
        <v>#N/A</v>
      </c>
      <c r="G81" s="64" t="e">
        <v>#N/A</v>
      </c>
      <c r="H81" s="68" t="e">
        <v>#N/A</v>
      </c>
      <c r="I81" s="74"/>
      <c r="J81" s="74"/>
      <c r="K81" s="74"/>
      <c r="L81" s="74"/>
      <c r="M81" s="74"/>
      <c r="N81" s="74"/>
      <c r="O81" s="74"/>
      <c r="P81" s="74"/>
      <c r="Q81" s="74"/>
      <c r="R81" s="74"/>
      <c r="S81" s="74"/>
      <c r="T81" s="74"/>
      <c r="U81" s="74"/>
      <c r="V81" s="74"/>
      <c r="W81" s="74"/>
      <c r="X81" s="74"/>
      <c r="Y81" s="74"/>
      <c r="Z81" s="74"/>
    </row>
    <row r="82" spans="1:26" ht="15.75" thickBot="1" x14ac:dyDescent="0.3">
      <c r="A82" s="52" t="str">
        <f>CONCATENATE(C74," - ",D82,"%")</f>
        <v>Qtest (input) - 60%</v>
      </c>
      <c r="C82" s="124"/>
      <c r="D82" s="95">
        <v>60</v>
      </c>
      <c r="E82" s="19">
        <v>5.4685341320409213</v>
      </c>
      <c r="F82" s="19" t="e">
        <v>#N/A</v>
      </c>
      <c r="G82" s="19" t="e">
        <v>#N/A</v>
      </c>
      <c r="H82" s="70" t="e">
        <v>#N/A</v>
      </c>
      <c r="I82" s="74"/>
      <c r="J82" s="74"/>
      <c r="K82" s="74"/>
      <c r="L82" s="74"/>
      <c r="M82" s="74"/>
      <c r="N82" s="74"/>
      <c r="O82" s="74"/>
      <c r="P82" s="74"/>
      <c r="Q82" s="74"/>
      <c r="R82" s="74"/>
      <c r="S82" s="74"/>
      <c r="T82" s="74"/>
      <c r="U82" s="74"/>
      <c r="V82" s="74"/>
      <c r="W82" s="74"/>
      <c r="X82" s="74"/>
      <c r="Y82" s="74"/>
      <c r="Z82" s="74"/>
    </row>
    <row r="83" spans="1:26" ht="19.5" thickBot="1" x14ac:dyDescent="0.35">
      <c r="C83" s="40" t="str">
        <f>List!$B$11</f>
        <v>Flue gases temperatures</v>
      </c>
      <c r="D83" s="45" t="s">
        <v>195</v>
      </c>
      <c r="E83" s="41" t="e">
        <v>#N/A</v>
      </c>
      <c r="F83" s="41" t="e">
        <v>#N/A</v>
      </c>
      <c r="G83" s="41" t="e">
        <v>#N/A</v>
      </c>
      <c r="H83" s="41" t="e">
        <v>#N/A</v>
      </c>
      <c r="I83" s="73"/>
      <c r="J83" s="73"/>
      <c r="K83" s="73"/>
      <c r="L83" s="73"/>
      <c r="M83" s="73"/>
      <c r="N83" s="73"/>
      <c r="O83" s="73"/>
      <c r="P83" s="73"/>
      <c r="Q83" s="73"/>
      <c r="R83" s="73"/>
      <c r="S83" s="73"/>
      <c r="T83" s="73"/>
      <c r="U83" s="73"/>
      <c r="V83" s="73"/>
      <c r="W83" s="73"/>
      <c r="X83" s="73"/>
      <c r="Y83" s="73"/>
      <c r="Z83" s="73"/>
    </row>
    <row r="84" spans="1:26" x14ac:dyDescent="0.25">
      <c r="A84" s="52" t="str">
        <f>CONCATENATE(C83," - ",D84,"%")</f>
        <v>Flue gases temperatures - 0%</v>
      </c>
      <c r="C84" s="122" t="s">
        <v>124</v>
      </c>
      <c r="D84" s="11">
        <v>0</v>
      </c>
      <c r="E84" s="20">
        <v>219.83</v>
      </c>
      <c r="F84" s="20">
        <v>188</v>
      </c>
      <c r="G84" s="20">
        <v>275.41000000000003</v>
      </c>
      <c r="H84" s="69" t="e">
        <v>#N/A</v>
      </c>
      <c r="I84" s="74"/>
      <c r="J84" s="74"/>
      <c r="K84" s="74"/>
      <c r="L84" s="74"/>
      <c r="M84" s="74"/>
      <c r="N84" s="74"/>
      <c r="O84" s="74"/>
      <c r="P84" s="74"/>
      <c r="Q84" s="74"/>
      <c r="R84" s="74"/>
      <c r="S84" s="74"/>
      <c r="T84" s="74"/>
      <c r="U84" s="74"/>
      <c r="V84" s="74"/>
      <c r="W84" s="74"/>
      <c r="X84" s="74"/>
      <c r="Y84" s="74"/>
      <c r="Z84" s="74"/>
    </row>
    <row r="85" spans="1:26" x14ac:dyDescent="0.25">
      <c r="A85" s="52" t="str">
        <f>CONCATENATE(C83," - ",D85,"%")</f>
        <v>Flue gases temperatures - 10%</v>
      </c>
      <c r="C85" s="123"/>
      <c r="D85" s="94">
        <v>10</v>
      </c>
      <c r="E85" s="64" t="e">
        <v>#N/A</v>
      </c>
      <c r="F85" s="64" t="e">
        <v>#N/A</v>
      </c>
      <c r="G85" s="64" t="e">
        <v>#N/A</v>
      </c>
      <c r="H85" s="68" t="e">
        <v>#N/A</v>
      </c>
      <c r="I85" s="74"/>
      <c r="J85" s="74"/>
      <c r="K85" s="74"/>
      <c r="L85" s="74"/>
      <c r="M85" s="74"/>
      <c r="N85" s="74"/>
      <c r="O85" s="74"/>
      <c r="P85" s="74"/>
      <c r="Q85" s="74"/>
      <c r="R85" s="74"/>
      <c r="S85" s="74"/>
      <c r="T85" s="74"/>
      <c r="U85" s="74"/>
      <c r="V85" s="74"/>
      <c r="W85" s="74"/>
      <c r="X85" s="74"/>
      <c r="Y85" s="74"/>
      <c r="Z85" s="74"/>
    </row>
    <row r="86" spans="1:26" x14ac:dyDescent="0.25">
      <c r="A86" s="52" t="str">
        <f>CONCATENATE(C83," - ",D86,"%")</f>
        <v>Flue gases temperatures - 20%</v>
      </c>
      <c r="C86" s="123"/>
      <c r="D86" s="94">
        <v>20</v>
      </c>
      <c r="E86" s="64" t="e">
        <v>#N/A</v>
      </c>
      <c r="F86" s="64" t="e">
        <v>#N/A</v>
      </c>
      <c r="G86" s="64">
        <v>265</v>
      </c>
      <c r="H86" s="68" t="e">
        <v>#N/A</v>
      </c>
      <c r="I86" s="74"/>
      <c r="J86" s="74"/>
      <c r="K86" s="74"/>
      <c r="L86" s="74"/>
      <c r="M86" s="74"/>
      <c r="N86" s="74"/>
      <c r="O86" s="74"/>
      <c r="P86" s="74"/>
      <c r="Q86" s="74"/>
      <c r="R86" s="74"/>
      <c r="S86" s="74"/>
      <c r="T86" s="74"/>
      <c r="U86" s="74"/>
      <c r="V86" s="74"/>
      <c r="W86" s="74"/>
      <c r="X86" s="74"/>
      <c r="Y86" s="74"/>
      <c r="Z86" s="74"/>
    </row>
    <row r="87" spans="1:26" x14ac:dyDescent="0.25">
      <c r="A87" s="52" t="str">
        <f>CONCATENATE(C83," - ",D87,"%")</f>
        <v>Flue gases temperatures - 23%</v>
      </c>
      <c r="C87" s="123"/>
      <c r="D87" s="94">
        <v>23</v>
      </c>
      <c r="E87" s="64">
        <v>210.11</v>
      </c>
      <c r="F87" s="64" t="e">
        <v>#N/A</v>
      </c>
      <c r="G87" s="64">
        <v>265</v>
      </c>
      <c r="H87" s="68" t="e">
        <v>#N/A</v>
      </c>
      <c r="I87" s="74"/>
      <c r="J87" s="74"/>
      <c r="K87" s="74"/>
      <c r="L87" s="74"/>
      <c r="M87" s="74"/>
      <c r="N87" s="74"/>
      <c r="O87" s="74"/>
      <c r="P87" s="74"/>
      <c r="Q87" s="74"/>
      <c r="R87" s="74"/>
      <c r="S87" s="74"/>
      <c r="T87" s="74"/>
      <c r="U87" s="74"/>
      <c r="V87" s="74"/>
      <c r="W87" s="74"/>
      <c r="X87" s="74"/>
      <c r="Y87" s="74"/>
      <c r="Z87" s="74"/>
    </row>
    <row r="88" spans="1:26" x14ac:dyDescent="0.25">
      <c r="A88" s="52" t="str">
        <f>CONCATENATE(C83," - ",D88,"%")</f>
        <v>Flue gases temperatures - 30%</v>
      </c>
      <c r="C88" s="123"/>
      <c r="D88" s="94">
        <v>30</v>
      </c>
      <c r="E88" s="64" t="e">
        <v>#N/A</v>
      </c>
      <c r="F88" s="64">
        <v>189</v>
      </c>
      <c r="G88" s="64">
        <v>258.60000000000002</v>
      </c>
      <c r="H88" s="68" t="e">
        <v>#N/A</v>
      </c>
      <c r="I88" s="74"/>
      <c r="J88" s="74"/>
      <c r="K88" s="74"/>
      <c r="L88" s="74"/>
      <c r="M88" s="74"/>
      <c r="N88" s="74"/>
      <c r="O88" s="74"/>
      <c r="P88" s="74"/>
      <c r="Q88" s="74"/>
      <c r="R88" s="74"/>
      <c r="S88" s="74"/>
      <c r="T88" s="74"/>
      <c r="U88" s="74"/>
      <c r="V88" s="74"/>
      <c r="W88" s="74"/>
      <c r="X88" s="74"/>
      <c r="Y88" s="74"/>
      <c r="Z88" s="74"/>
    </row>
    <row r="89" spans="1:26" x14ac:dyDescent="0.25">
      <c r="A89" s="52" t="str">
        <f>CONCATENATE(C83," - ",D89,"%")</f>
        <v>Flue gases temperatures - 40%</v>
      </c>
      <c r="C89" s="123"/>
      <c r="D89" s="94">
        <v>40</v>
      </c>
      <c r="E89" s="64">
        <v>205.83</v>
      </c>
      <c r="F89" s="64">
        <v>189</v>
      </c>
      <c r="G89" s="64">
        <v>258.60000000000002</v>
      </c>
      <c r="H89" s="68" t="e">
        <v>#N/A</v>
      </c>
      <c r="I89" s="74"/>
      <c r="J89" s="74"/>
      <c r="K89" s="74"/>
      <c r="L89" s="74"/>
      <c r="M89" s="74"/>
      <c r="N89" s="74"/>
      <c r="O89" s="74"/>
      <c r="P89" s="74"/>
      <c r="Q89" s="74"/>
      <c r="R89" s="74"/>
      <c r="S89" s="74"/>
      <c r="T89" s="74"/>
      <c r="U89" s="74"/>
      <c r="V89" s="74"/>
      <c r="W89" s="74"/>
      <c r="X89" s="74"/>
      <c r="Y89" s="74"/>
      <c r="Z89" s="74"/>
    </row>
    <row r="90" spans="1:26" x14ac:dyDescent="0.25">
      <c r="A90" s="52" t="str">
        <f>CONCATENATE(C83," - ",D90,"%")</f>
        <v>Flue gases temperatures - 50%</v>
      </c>
      <c r="C90" s="123"/>
      <c r="D90" s="94">
        <v>50</v>
      </c>
      <c r="E90" s="64">
        <v>201</v>
      </c>
      <c r="F90" s="64" t="e">
        <v>#N/A</v>
      </c>
      <c r="G90" s="64" t="e">
        <v>#N/A</v>
      </c>
      <c r="H90" s="68" t="e">
        <v>#N/A</v>
      </c>
      <c r="I90" s="74"/>
      <c r="J90" s="74"/>
      <c r="K90" s="74"/>
      <c r="L90" s="74"/>
      <c r="M90" s="74"/>
      <c r="N90" s="74"/>
      <c r="O90" s="74"/>
      <c r="P90" s="74"/>
      <c r="Q90" s="74"/>
      <c r="R90" s="74"/>
      <c r="S90" s="74"/>
      <c r="T90" s="74"/>
      <c r="U90" s="74"/>
      <c r="V90" s="74"/>
      <c r="W90" s="74"/>
      <c r="X90" s="74"/>
      <c r="Y90" s="74"/>
      <c r="Z90" s="74"/>
    </row>
    <row r="91" spans="1:26" ht="15.75" thickBot="1" x14ac:dyDescent="0.3">
      <c r="A91" s="52" t="str">
        <f>CONCATENATE(C83," - ",D91,"%")</f>
        <v>Flue gases temperatures - 60%</v>
      </c>
      <c r="C91" s="124"/>
      <c r="D91" s="95">
        <v>60</v>
      </c>
      <c r="E91" s="116">
        <v>201.36</v>
      </c>
      <c r="F91" s="116" t="e">
        <v>#N/A</v>
      </c>
      <c r="G91" s="116" t="e">
        <v>#N/A</v>
      </c>
      <c r="H91" s="112" t="e">
        <v>#N/A</v>
      </c>
      <c r="I91" s="74"/>
      <c r="J91" s="74"/>
      <c r="K91" s="74"/>
      <c r="L91" s="74"/>
      <c r="M91" s="74"/>
      <c r="N91" s="74"/>
      <c r="O91" s="74"/>
      <c r="P91" s="74"/>
      <c r="Q91" s="74"/>
      <c r="R91" s="74"/>
      <c r="S91" s="74"/>
      <c r="T91" s="74"/>
      <c r="U91" s="74"/>
      <c r="V91" s="74"/>
      <c r="W91" s="74"/>
      <c r="X91" s="74"/>
      <c r="Y91" s="74"/>
      <c r="Z91" s="74"/>
    </row>
    <row r="92" spans="1:26" ht="19.5" thickBot="1" x14ac:dyDescent="0.35">
      <c r="C92" s="40" t="str">
        <f>List!$B$9</f>
        <v>CO2 emissions</v>
      </c>
      <c r="D92" s="45" t="s">
        <v>196</v>
      </c>
      <c r="E92" s="41" t="e">
        <v>#N/A</v>
      </c>
      <c r="F92" s="41" t="e">
        <v>#N/A</v>
      </c>
      <c r="G92" s="41" t="e">
        <v>#N/A</v>
      </c>
      <c r="H92" s="41" t="e">
        <v>#N/A</v>
      </c>
      <c r="I92" s="73"/>
      <c r="J92" s="73"/>
      <c r="K92" s="73"/>
      <c r="L92" s="73"/>
      <c r="M92" s="73"/>
      <c r="N92" s="73"/>
      <c r="O92" s="73"/>
      <c r="P92" s="73"/>
      <c r="Q92" s="73"/>
      <c r="R92" s="73"/>
      <c r="S92" s="73"/>
      <c r="T92" s="73"/>
      <c r="U92" s="73"/>
      <c r="V92" s="73"/>
      <c r="W92" s="73"/>
      <c r="X92" s="73"/>
      <c r="Y92" s="73"/>
      <c r="Z92" s="73"/>
    </row>
    <row r="93" spans="1:26" x14ac:dyDescent="0.25">
      <c r="A93" s="52" t="str">
        <f>CONCATENATE(C92," - ",D93,"%")</f>
        <v>CO2 emissions - 0%</v>
      </c>
      <c r="C93" s="122" t="s">
        <v>124</v>
      </c>
      <c r="D93" s="11">
        <v>0</v>
      </c>
      <c r="E93" s="20">
        <v>4.2</v>
      </c>
      <c r="F93" s="20">
        <v>5.36</v>
      </c>
      <c r="G93" s="20">
        <v>4.53</v>
      </c>
      <c r="H93" s="69">
        <v>0.49</v>
      </c>
      <c r="I93" s="74"/>
      <c r="J93" s="74"/>
      <c r="K93" s="74"/>
      <c r="L93" s="74"/>
      <c r="M93" s="74"/>
      <c r="N93" s="74"/>
      <c r="O93" s="74"/>
      <c r="P93" s="74"/>
      <c r="Q93" s="74"/>
      <c r="R93" s="74"/>
      <c r="S93" s="74"/>
      <c r="T93" s="74"/>
      <c r="U93" s="74"/>
      <c r="V93" s="74"/>
      <c r="W93" s="74"/>
      <c r="X93" s="74"/>
      <c r="Y93" s="74"/>
      <c r="Z93" s="74"/>
    </row>
    <row r="94" spans="1:26" x14ac:dyDescent="0.25">
      <c r="A94" s="52" t="str">
        <f>CONCATENATE(C92," - ",D94,"%")</f>
        <v>CO2 emissions - 10%</v>
      </c>
      <c r="C94" s="123"/>
      <c r="D94" s="94">
        <v>10</v>
      </c>
      <c r="E94" s="64" t="e">
        <v>#N/A</v>
      </c>
      <c r="F94" s="64" t="e">
        <v>#N/A</v>
      </c>
      <c r="G94" s="64" t="e">
        <v>#N/A</v>
      </c>
      <c r="H94" s="68" t="e">
        <v>#N/A</v>
      </c>
      <c r="I94" s="74"/>
      <c r="J94" s="74"/>
      <c r="K94" s="74"/>
      <c r="L94" s="74"/>
      <c r="M94" s="74"/>
      <c r="N94" s="74"/>
      <c r="O94" s="74"/>
      <c r="P94" s="74"/>
      <c r="Q94" s="74"/>
      <c r="R94" s="74"/>
      <c r="S94" s="74"/>
      <c r="T94" s="74"/>
      <c r="U94" s="74"/>
      <c r="V94" s="74"/>
      <c r="W94" s="74"/>
      <c r="X94" s="74"/>
      <c r="Y94" s="74"/>
      <c r="Z94" s="74"/>
    </row>
    <row r="95" spans="1:26" x14ac:dyDescent="0.25">
      <c r="A95" s="52" t="str">
        <f>CONCATENATE(C92," - ",D95,"%")</f>
        <v>CO2 emissions - 20%</v>
      </c>
      <c r="C95" s="123"/>
      <c r="D95" s="94">
        <v>20</v>
      </c>
      <c r="E95" s="64" t="e">
        <v>#N/A</v>
      </c>
      <c r="F95" s="64" t="e">
        <v>#N/A</v>
      </c>
      <c r="G95" s="64" t="e">
        <v>#N/A</v>
      </c>
      <c r="H95" s="68" t="e">
        <v>#N/A</v>
      </c>
      <c r="I95" s="74"/>
      <c r="J95" s="74"/>
      <c r="K95" s="74"/>
      <c r="L95" s="74"/>
      <c r="M95" s="74"/>
      <c r="N95" s="74"/>
      <c r="O95" s="74"/>
      <c r="P95" s="74"/>
      <c r="Q95" s="74"/>
      <c r="R95" s="74"/>
      <c r="S95" s="74"/>
      <c r="T95" s="74"/>
      <c r="U95" s="74"/>
      <c r="V95" s="74"/>
      <c r="W95" s="74"/>
      <c r="X95" s="74"/>
      <c r="Y95" s="74"/>
      <c r="Z95" s="74"/>
    </row>
    <row r="96" spans="1:26" x14ac:dyDescent="0.25">
      <c r="A96" s="52" t="str">
        <f>CONCATENATE(C92," - ",D96,"%")</f>
        <v>CO2 emissions - 23%</v>
      </c>
      <c r="C96" s="123"/>
      <c r="D96" s="94">
        <v>23</v>
      </c>
      <c r="E96" s="64">
        <v>3.4</v>
      </c>
      <c r="F96" s="64" t="e">
        <v>#N/A</v>
      </c>
      <c r="G96" s="64">
        <v>3.84</v>
      </c>
      <c r="H96" s="68">
        <v>0.43</v>
      </c>
      <c r="I96" s="74"/>
      <c r="J96" s="74"/>
      <c r="K96" s="74"/>
      <c r="L96" s="74"/>
      <c r="M96" s="74"/>
      <c r="N96" s="74"/>
      <c r="O96" s="74"/>
      <c r="P96" s="74"/>
      <c r="Q96" s="74"/>
      <c r="R96" s="74"/>
      <c r="S96" s="74"/>
      <c r="T96" s="74"/>
      <c r="U96" s="74"/>
      <c r="V96" s="74"/>
      <c r="W96" s="74"/>
      <c r="X96" s="74"/>
      <c r="Y96" s="74"/>
      <c r="Z96" s="74"/>
    </row>
    <row r="97" spans="1:26" x14ac:dyDescent="0.25">
      <c r="A97" s="52" t="str">
        <f>CONCATENATE(C92," - ",D97,"%")</f>
        <v>CO2 emissions - 30%</v>
      </c>
      <c r="C97" s="123"/>
      <c r="D97" s="94">
        <v>30</v>
      </c>
      <c r="E97" s="64" t="e">
        <v>#N/A</v>
      </c>
      <c r="F97" s="64" t="e">
        <v>#N/A</v>
      </c>
      <c r="G97" s="64" t="e">
        <v>#N/A</v>
      </c>
      <c r="H97" s="68" t="e">
        <v>#N/A</v>
      </c>
      <c r="I97" s="74"/>
      <c r="J97" s="74"/>
      <c r="K97" s="74"/>
      <c r="L97" s="74"/>
      <c r="M97" s="74"/>
      <c r="N97" s="74"/>
      <c r="O97" s="74"/>
      <c r="P97" s="74"/>
      <c r="Q97" s="74"/>
      <c r="R97" s="74"/>
      <c r="S97" s="74"/>
      <c r="T97" s="74"/>
      <c r="U97" s="74"/>
      <c r="V97" s="74"/>
      <c r="W97" s="74"/>
      <c r="X97" s="74"/>
      <c r="Y97" s="74"/>
      <c r="Z97" s="74"/>
    </row>
    <row r="98" spans="1:26" x14ac:dyDescent="0.25">
      <c r="A98" s="52" t="str">
        <f>CONCATENATE(C92," - ",D98,"%")</f>
        <v>CO2 emissions - 40%</v>
      </c>
      <c r="C98" s="123"/>
      <c r="D98" s="94">
        <v>40</v>
      </c>
      <c r="E98" s="64">
        <v>2.9</v>
      </c>
      <c r="F98" s="64">
        <v>3.96</v>
      </c>
      <c r="G98" s="64">
        <v>3.22</v>
      </c>
      <c r="H98" s="68">
        <v>0.372</v>
      </c>
      <c r="I98" s="74"/>
      <c r="J98" s="74"/>
      <c r="K98" s="74"/>
      <c r="L98" s="74"/>
      <c r="M98" s="74"/>
      <c r="N98" s="74"/>
      <c r="O98" s="74"/>
      <c r="P98" s="74"/>
      <c r="Q98" s="74"/>
      <c r="R98" s="74"/>
      <c r="S98" s="74"/>
      <c r="T98" s="74"/>
      <c r="U98" s="74"/>
      <c r="V98" s="74"/>
      <c r="W98" s="74"/>
      <c r="X98" s="74"/>
      <c r="Y98" s="74"/>
      <c r="Z98" s="74"/>
    </row>
    <row r="99" spans="1:26" x14ac:dyDescent="0.25">
      <c r="A99" s="52" t="str">
        <f>CONCATENATE(C92," - ",D99,"%")</f>
        <v>CO2 emissions - 50%</v>
      </c>
      <c r="C99" s="123"/>
      <c r="D99" s="94">
        <v>50</v>
      </c>
      <c r="E99" s="64">
        <v>2.5499999999999998</v>
      </c>
      <c r="F99" s="64" t="e">
        <v>#N/A</v>
      </c>
      <c r="G99" s="64" t="e">
        <v>#N/A</v>
      </c>
      <c r="H99" s="68" t="e">
        <v>#N/A</v>
      </c>
      <c r="I99" s="74"/>
      <c r="J99" s="74"/>
      <c r="K99" s="74"/>
      <c r="L99" s="74"/>
      <c r="M99" s="74"/>
      <c r="N99" s="74"/>
      <c r="O99" s="74"/>
      <c r="P99" s="74"/>
      <c r="Q99" s="74"/>
      <c r="R99" s="74"/>
      <c r="S99" s="74"/>
      <c r="T99" s="74"/>
      <c r="U99" s="74"/>
      <c r="V99" s="74"/>
      <c r="W99" s="74"/>
      <c r="X99" s="74"/>
      <c r="Y99" s="74"/>
      <c r="Z99" s="74"/>
    </row>
    <row r="100" spans="1:26" ht="15.75" thickBot="1" x14ac:dyDescent="0.3">
      <c r="A100" s="52" t="str">
        <f>CONCATENATE(C92," - ",D100,"%")</f>
        <v>CO2 emissions - 60%</v>
      </c>
      <c r="C100" s="124"/>
      <c r="D100" s="95">
        <v>60</v>
      </c>
      <c r="E100" s="116">
        <v>2.2200000000000002</v>
      </c>
      <c r="F100" s="116" t="e">
        <v>#N/A</v>
      </c>
      <c r="G100" s="116" t="e">
        <v>#N/A</v>
      </c>
      <c r="H100" s="112" t="e">
        <v>#N/A</v>
      </c>
      <c r="I100" s="74"/>
      <c r="J100" s="74"/>
      <c r="K100" s="74"/>
      <c r="L100" s="74"/>
      <c r="M100" s="74"/>
      <c r="N100" s="74"/>
      <c r="O100" s="74"/>
      <c r="P100" s="74"/>
      <c r="Q100" s="74"/>
      <c r="R100" s="74"/>
      <c r="S100" s="74"/>
      <c r="T100" s="74"/>
      <c r="U100" s="74"/>
      <c r="V100" s="74"/>
      <c r="W100" s="74"/>
      <c r="X100" s="74"/>
      <c r="Y100" s="74"/>
      <c r="Z100" s="74"/>
    </row>
    <row r="101" spans="1:26" ht="19.5" thickBot="1" x14ac:dyDescent="0.35">
      <c r="C101" s="40" t="str">
        <f>List!$B$10</f>
        <v>O2 emissions</v>
      </c>
      <c r="D101" s="45" t="s">
        <v>196</v>
      </c>
      <c r="E101" s="41" t="e">
        <v>#N/A</v>
      </c>
      <c r="F101" s="41" t="e">
        <v>#N/A</v>
      </c>
      <c r="G101" s="41" t="e">
        <v>#N/A</v>
      </c>
      <c r="H101" s="41" t="e">
        <v>#N/A</v>
      </c>
      <c r="I101" s="73"/>
      <c r="J101" s="73"/>
      <c r="K101" s="73"/>
      <c r="L101" s="73"/>
      <c r="M101" s="73"/>
      <c r="N101" s="73"/>
      <c r="O101" s="73"/>
      <c r="P101" s="73"/>
      <c r="Q101" s="73"/>
      <c r="R101" s="73"/>
      <c r="S101" s="73"/>
      <c r="T101" s="73"/>
      <c r="U101" s="73"/>
      <c r="V101" s="73"/>
      <c r="W101" s="73"/>
      <c r="X101" s="73"/>
      <c r="Y101" s="73"/>
      <c r="Z101" s="73"/>
    </row>
    <row r="102" spans="1:26" x14ac:dyDescent="0.25">
      <c r="A102" s="52" t="str">
        <f>CONCATENATE(C101," - ",D102,"%")</f>
        <v>O2 emissions - 0%</v>
      </c>
      <c r="C102" s="122" t="s">
        <v>124</v>
      </c>
      <c r="D102" s="11">
        <v>0</v>
      </c>
      <c r="E102" s="20">
        <v>13.4</v>
      </c>
      <c r="F102" s="20">
        <v>13.12</v>
      </c>
      <c r="G102" s="20">
        <v>14</v>
      </c>
      <c r="H102" s="69" t="e">
        <v>#N/A</v>
      </c>
      <c r="I102" s="74"/>
      <c r="J102" s="74"/>
      <c r="K102" s="74"/>
      <c r="L102" s="74"/>
      <c r="M102" s="74"/>
      <c r="N102" s="74"/>
      <c r="O102" s="74"/>
      <c r="P102" s="74"/>
      <c r="Q102" s="74"/>
      <c r="R102" s="74"/>
      <c r="S102" s="74"/>
      <c r="T102" s="74"/>
      <c r="U102" s="74"/>
      <c r="V102" s="74"/>
      <c r="W102" s="74"/>
      <c r="X102" s="74"/>
      <c r="Y102" s="74"/>
      <c r="Z102" s="74"/>
    </row>
    <row r="103" spans="1:26" x14ac:dyDescent="0.25">
      <c r="A103" s="52" t="str">
        <f>CONCATENATE(C101," - ",D103,"%")</f>
        <v>O2 emissions - 10%</v>
      </c>
      <c r="C103" s="123"/>
      <c r="D103" s="94">
        <v>10</v>
      </c>
      <c r="E103" s="64" t="e">
        <v>#N/A</v>
      </c>
      <c r="F103" s="64" t="e">
        <v>#N/A</v>
      </c>
      <c r="G103" s="64" t="e">
        <v>#N/A</v>
      </c>
      <c r="H103" s="68" t="e">
        <v>#N/A</v>
      </c>
      <c r="I103" s="74"/>
      <c r="J103" s="74"/>
      <c r="K103" s="74"/>
      <c r="L103" s="74"/>
      <c r="M103" s="74"/>
      <c r="N103" s="74"/>
      <c r="O103" s="74"/>
      <c r="P103" s="74"/>
      <c r="Q103" s="74"/>
      <c r="R103" s="74"/>
      <c r="S103" s="74"/>
      <c r="T103" s="74"/>
      <c r="U103" s="74"/>
      <c r="V103" s="74"/>
      <c r="W103" s="74"/>
      <c r="X103" s="74"/>
      <c r="Y103" s="74"/>
      <c r="Z103" s="74"/>
    </row>
    <row r="104" spans="1:26" x14ac:dyDescent="0.25">
      <c r="A104" s="52" t="str">
        <f>CONCATENATE(C101," - ",D104,"%")</f>
        <v>O2 emissions - 20%</v>
      </c>
      <c r="C104" s="123"/>
      <c r="D104" s="94">
        <v>20</v>
      </c>
      <c r="E104" s="64" t="e">
        <v>#N/A</v>
      </c>
      <c r="F104" s="64" t="e">
        <v>#N/A</v>
      </c>
      <c r="G104" s="64" t="e">
        <v>#N/A</v>
      </c>
      <c r="H104" s="68" t="e">
        <v>#N/A</v>
      </c>
      <c r="I104" s="74"/>
      <c r="J104" s="74"/>
      <c r="K104" s="74"/>
      <c r="L104" s="74"/>
      <c r="M104" s="74"/>
      <c r="N104" s="74"/>
      <c r="O104" s="74"/>
      <c r="P104" s="74"/>
      <c r="Q104" s="74"/>
      <c r="R104" s="74"/>
      <c r="S104" s="74"/>
      <c r="T104" s="74"/>
      <c r="U104" s="74"/>
      <c r="V104" s="74"/>
      <c r="W104" s="74"/>
      <c r="X104" s="74"/>
      <c r="Y104" s="74"/>
      <c r="Z104" s="74"/>
    </row>
    <row r="105" spans="1:26" x14ac:dyDescent="0.25">
      <c r="A105" s="52" t="str">
        <f>CONCATENATE(C101," - ",D105,"%")</f>
        <v>O2 emissions - 23%</v>
      </c>
      <c r="C105" s="123"/>
      <c r="D105" s="94">
        <v>23</v>
      </c>
      <c r="E105" s="64">
        <v>14.4</v>
      </c>
      <c r="F105" s="64" t="e">
        <v>#N/A</v>
      </c>
      <c r="G105" s="64">
        <v>14.64</v>
      </c>
      <c r="H105" s="68" t="e">
        <v>#N/A</v>
      </c>
      <c r="I105" s="74"/>
      <c r="J105" s="74"/>
      <c r="K105" s="74"/>
      <c r="L105" s="74"/>
      <c r="M105" s="74"/>
      <c r="N105" s="74"/>
      <c r="O105" s="74"/>
      <c r="P105" s="74"/>
      <c r="Q105" s="74"/>
      <c r="R105" s="74"/>
      <c r="S105" s="74"/>
      <c r="T105" s="74"/>
      <c r="U105" s="74"/>
      <c r="V105" s="74"/>
      <c r="W105" s="74"/>
      <c r="X105" s="74"/>
      <c r="Y105" s="74"/>
      <c r="Z105" s="74"/>
    </row>
    <row r="106" spans="1:26" x14ac:dyDescent="0.25">
      <c r="A106" s="52" t="str">
        <f>CONCATENATE(C101," - ",D106,"%")</f>
        <v>O2 emissions - 30%</v>
      </c>
      <c r="C106" s="123"/>
      <c r="D106" s="94">
        <v>30</v>
      </c>
      <c r="E106" s="64" t="e">
        <v>#N/A</v>
      </c>
      <c r="F106" s="64" t="e">
        <v>#N/A</v>
      </c>
      <c r="G106" s="64" t="e">
        <v>#N/A</v>
      </c>
      <c r="H106" s="68" t="e">
        <v>#N/A</v>
      </c>
      <c r="I106" s="74"/>
      <c r="J106" s="74"/>
      <c r="K106" s="74"/>
      <c r="L106" s="74"/>
      <c r="M106" s="74"/>
      <c r="N106" s="74"/>
      <c r="O106" s="74"/>
      <c r="P106" s="74"/>
      <c r="Q106" s="74"/>
      <c r="R106" s="74"/>
      <c r="S106" s="74"/>
      <c r="T106" s="74"/>
      <c r="U106" s="74"/>
      <c r="V106" s="74"/>
      <c r="W106" s="74"/>
      <c r="X106" s="74"/>
      <c r="Y106" s="74"/>
      <c r="Z106" s="74"/>
    </row>
    <row r="107" spans="1:26" x14ac:dyDescent="0.25">
      <c r="A107" s="52" t="str">
        <f>CONCATENATE(C101," - ",D107,"%")</f>
        <v>O2 emissions - 40%</v>
      </c>
      <c r="C107" s="123"/>
      <c r="D107" s="94">
        <v>40</v>
      </c>
      <c r="E107" s="64">
        <v>14.94</v>
      </c>
      <c r="F107" s="64">
        <v>14.4</v>
      </c>
      <c r="G107" s="64">
        <v>15.15</v>
      </c>
      <c r="H107" s="68" t="e">
        <v>#N/A</v>
      </c>
      <c r="I107" s="74"/>
      <c r="J107" s="74"/>
      <c r="K107" s="74"/>
      <c r="L107" s="74"/>
      <c r="M107" s="74"/>
      <c r="N107" s="74"/>
      <c r="O107" s="74"/>
      <c r="P107" s="74"/>
      <c r="Q107" s="74"/>
      <c r="R107" s="74"/>
      <c r="S107" s="74"/>
      <c r="T107" s="74"/>
      <c r="U107" s="74"/>
      <c r="V107" s="74"/>
      <c r="W107" s="74"/>
      <c r="X107" s="74"/>
      <c r="Y107" s="74"/>
      <c r="Z107" s="74"/>
    </row>
    <row r="108" spans="1:26" x14ac:dyDescent="0.25">
      <c r="A108" s="52" t="str">
        <f>CONCATENATE(C101," - ",D108,"%")</f>
        <v>O2 emissions - 50%</v>
      </c>
      <c r="C108" s="123"/>
      <c r="D108" s="94">
        <v>50</v>
      </c>
      <c r="E108" s="64">
        <v>15.22</v>
      </c>
      <c r="F108" s="64" t="e">
        <v>#N/A</v>
      </c>
      <c r="G108" s="64" t="e">
        <v>#N/A</v>
      </c>
      <c r="H108" s="68" t="e">
        <v>#N/A</v>
      </c>
      <c r="I108" s="74"/>
      <c r="J108" s="74"/>
      <c r="K108" s="74"/>
      <c r="L108" s="74"/>
      <c r="M108" s="74"/>
      <c r="N108" s="74"/>
      <c r="O108" s="74"/>
      <c r="P108" s="74"/>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6">
        <v>15.66</v>
      </c>
      <c r="F109" s="116" t="e">
        <v>#N/A</v>
      </c>
      <c r="G109" s="116" t="e">
        <v>#N/A</v>
      </c>
      <c r="H109" s="112" t="e">
        <v>#N/A</v>
      </c>
      <c r="I109" s="74"/>
      <c r="J109" s="74"/>
      <c r="K109" s="74"/>
      <c r="L109" s="74"/>
      <c r="M109" s="74"/>
      <c r="N109" s="74"/>
      <c r="O109" s="74"/>
      <c r="P109" s="74"/>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41" t="e">
        <v>#N/A</v>
      </c>
      <c r="G110" s="41" t="e">
        <v>#N/A</v>
      </c>
      <c r="H110" s="41" t="e">
        <v>#N/A</v>
      </c>
      <c r="I110" s="73"/>
      <c r="J110" s="73"/>
      <c r="K110" s="73"/>
      <c r="L110" s="73"/>
      <c r="M110" s="73"/>
      <c r="N110" s="73"/>
      <c r="O110" s="73"/>
      <c r="P110" s="73"/>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33" t="e">
        <v>#N/A</v>
      </c>
      <c r="F111" s="20">
        <v>53.161875322416783</v>
      </c>
      <c r="G111" s="20">
        <v>734.72677837150025</v>
      </c>
      <c r="H111" s="69">
        <v>760.62764213441085</v>
      </c>
      <c r="I111" s="74"/>
      <c r="J111" s="74"/>
      <c r="K111" s="74"/>
      <c r="L111" s="74"/>
      <c r="M111" s="74"/>
      <c r="N111" s="74"/>
      <c r="O111" s="74"/>
      <c r="P111" s="74"/>
      <c r="Q111" s="74"/>
      <c r="R111" s="74"/>
      <c r="S111" s="74"/>
      <c r="T111" s="74"/>
      <c r="U111" s="74"/>
      <c r="V111" s="74"/>
      <c r="W111" s="74"/>
      <c r="X111" s="74"/>
      <c r="Y111" s="74"/>
      <c r="Z111" s="74"/>
    </row>
    <row r="112" spans="1:26" x14ac:dyDescent="0.25">
      <c r="A112" s="52" t="str">
        <f>CONCATENATE(C110," - ",D112,"%")</f>
        <v>Unburnt UHC emissions - 23%</v>
      </c>
      <c r="C112" s="130"/>
      <c r="D112" s="94">
        <v>23</v>
      </c>
      <c r="E112" s="34" t="e">
        <v>#N/A</v>
      </c>
      <c r="F112" s="64" t="e">
        <v>#N/A</v>
      </c>
      <c r="G112" s="64" t="e">
        <v>#N/A</v>
      </c>
      <c r="H112" s="68" t="e">
        <v>#N/A</v>
      </c>
      <c r="I112" s="74"/>
      <c r="J112" s="74"/>
      <c r="K112" s="74"/>
      <c r="L112" s="74"/>
      <c r="M112" s="74"/>
      <c r="N112" s="74"/>
      <c r="O112" s="74"/>
      <c r="P112" s="74"/>
      <c r="Q112" s="74"/>
      <c r="R112" s="74"/>
      <c r="S112" s="74"/>
      <c r="T112" s="74"/>
      <c r="U112" s="74"/>
      <c r="V112" s="74"/>
      <c r="W112" s="74"/>
      <c r="X112" s="74"/>
      <c r="Y112" s="74"/>
      <c r="Z112" s="74"/>
    </row>
    <row r="113" spans="1:26" x14ac:dyDescent="0.25">
      <c r="A113" s="52" t="str">
        <f>CONCATENATE(C110," - ",D113,"%")</f>
        <v>Unburnt UHC emissions - 40%</v>
      </c>
      <c r="C113" s="130"/>
      <c r="D113" s="94">
        <v>40</v>
      </c>
      <c r="E113" s="34" t="e">
        <v>#N/A</v>
      </c>
      <c r="F113" s="64">
        <v>32.565245964427191</v>
      </c>
      <c r="G113" s="64" t="e">
        <v>#N/A</v>
      </c>
      <c r="H113" s="68">
        <v>351.6359281255256</v>
      </c>
      <c r="I113" s="74"/>
      <c r="J113" s="74"/>
      <c r="K113" s="74"/>
      <c r="L113" s="74"/>
      <c r="M113" s="74"/>
      <c r="N113" s="74"/>
      <c r="O113" s="74"/>
      <c r="P113" s="74"/>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117" t="e">
        <v>#N/A</v>
      </c>
      <c r="F114" s="116" t="e">
        <v>#N/A</v>
      </c>
      <c r="G114" s="116">
        <v>469.88986096280041</v>
      </c>
      <c r="H114" s="112" t="e">
        <v>#N/A</v>
      </c>
      <c r="I114" s="74"/>
      <c r="J114" s="74"/>
      <c r="K114" s="74"/>
      <c r="L114" s="74"/>
      <c r="M114" s="74"/>
      <c r="N114" s="74"/>
      <c r="O114" s="74"/>
      <c r="P114" s="74"/>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41" t="e">
        <v>#N/A</v>
      </c>
      <c r="G115" s="41" t="e">
        <v>#N/A</v>
      </c>
      <c r="H115" s="41" t="e">
        <v>#N/A</v>
      </c>
      <c r="I115" s="73"/>
      <c r="J115" s="73"/>
      <c r="K115" s="73"/>
      <c r="L115" s="73"/>
      <c r="M115" s="73"/>
      <c r="N115" s="73"/>
      <c r="O115" s="73"/>
      <c r="P115" s="73"/>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33" t="e">
        <v>#N/A</v>
      </c>
      <c r="F116" s="20" t="e">
        <v>#N/A</v>
      </c>
      <c r="G116" s="20" t="e">
        <v>#N/A</v>
      </c>
      <c r="H116" s="69" t="e">
        <v>#N/A</v>
      </c>
      <c r="I116" s="74"/>
      <c r="J116" s="74"/>
      <c r="K116" s="74"/>
      <c r="L116" s="74"/>
      <c r="M116" s="74"/>
      <c r="N116" s="74"/>
      <c r="O116" s="74"/>
      <c r="P116" s="74"/>
      <c r="Q116" s="74"/>
      <c r="R116" s="74"/>
      <c r="S116" s="74"/>
      <c r="T116" s="74"/>
      <c r="U116" s="74"/>
      <c r="V116" s="74"/>
      <c r="W116" s="74"/>
      <c r="X116" s="74"/>
      <c r="Y116" s="74"/>
      <c r="Z116" s="74"/>
    </row>
    <row r="117" spans="1:26" x14ac:dyDescent="0.25">
      <c r="A117" s="52" t="str">
        <f>CONCATENATE(C115," - ",D117,"%")</f>
        <v>Unburnt H2 emissions - 23%</v>
      </c>
      <c r="C117" s="130"/>
      <c r="D117" s="94">
        <v>23</v>
      </c>
      <c r="E117" s="34" t="e">
        <v>#N/A</v>
      </c>
      <c r="F117" s="64" t="e">
        <v>#N/A</v>
      </c>
      <c r="G117" s="64" t="e">
        <v>#N/A</v>
      </c>
      <c r="H117" s="68" t="e">
        <v>#N/A</v>
      </c>
      <c r="I117" s="74"/>
      <c r="J117" s="74"/>
      <c r="K117" s="74"/>
      <c r="L117" s="74"/>
      <c r="M117" s="74"/>
      <c r="N117" s="74"/>
      <c r="O117" s="74"/>
      <c r="P117" s="74"/>
      <c r="Q117" s="74"/>
      <c r="R117" s="74"/>
      <c r="S117" s="74"/>
      <c r="T117" s="74"/>
      <c r="U117" s="74"/>
      <c r="V117" s="74"/>
      <c r="W117" s="74"/>
      <c r="X117" s="74"/>
      <c r="Y117" s="74"/>
      <c r="Z117" s="74"/>
    </row>
    <row r="118" spans="1:26" x14ac:dyDescent="0.25">
      <c r="A118" s="52" t="str">
        <f>CONCATENATE(C115," - ",D118,"%")</f>
        <v>Unburnt H2 emissions - 40%</v>
      </c>
      <c r="C118" s="130"/>
      <c r="D118" s="94">
        <v>40</v>
      </c>
      <c r="E118" s="34" t="e">
        <v>#N/A</v>
      </c>
      <c r="F118" s="64" t="e">
        <v>#N/A</v>
      </c>
      <c r="G118" s="64" t="e">
        <v>#N/A</v>
      </c>
      <c r="H118" s="68" t="e">
        <v>#N/A</v>
      </c>
      <c r="I118" s="74"/>
      <c r="J118" s="74"/>
      <c r="K118" s="74"/>
      <c r="L118" s="74"/>
      <c r="M118" s="74"/>
      <c r="N118" s="74"/>
      <c r="O118" s="74"/>
      <c r="P118" s="74"/>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117" t="e">
        <v>#N/A</v>
      </c>
      <c r="F119" s="116" t="e">
        <v>#N/A</v>
      </c>
      <c r="G119" s="116">
        <v>153</v>
      </c>
      <c r="H119" s="112" t="e">
        <v>#N/A</v>
      </c>
      <c r="I119" s="74"/>
      <c r="J119" s="74"/>
      <c r="K119" s="74"/>
      <c r="L119" s="74"/>
      <c r="M119" s="74"/>
      <c r="N119" s="74"/>
      <c r="O119" s="74"/>
      <c r="P119" s="74"/>
      <c r="Q119" s="74"/>
      <c r="R119" s="74"/>
      <c r="S119" s="74"/>
      <c r="T119" s="74"/>
      <c r="U119" s="74"/>
      <c r="V119" s="74"/>
      <c r="W119" s="74"/>
      <c r="X119" s="74"/>
      <c r="Y119" s="74"/>
      <c r="Z119" s="74"/>
    </row>
    <row r="120" spans="1:26" ht="19.5" thickBot="1" x14ac:dyDescent="0.35">
      <c r="C120" s="40" t="str">
        <f>List!$B$6</f>
        <v>Air Excess (Lambda)</v>
      </c>
      <c r="D120" s="45"/>
      <c r="E120" s="41" t="e">
        <v>#N/A</v>
      </c>
      <c r="F120" s="41" t="e">
        <v>#N/A</v>
      </c>
      <c r="G120" s="41" t="e">
        <v>#N/A</v>
      </c>
      <c r="H120" s="41" t="e">
        <v>#N/A</v>
      </c>
      <c r="I120" s="73"/>
      <c r="J120" s="73"/>
      <c r="K120" s="73"/>
      <c r="L120" s="73"/>
      <c r="M120" s="73"/>
      <c r="N120" s="73"/>
      <c r="O120" s="73"/>
      <c r="P120" s="73"/>
      <c r="Q120" s="73"/>
      <c r="R120" s="73"/>
      <c r="S120" s="73"/>
      <c r="T120" s="73"/>
      <c r="U120" s="73"/>
      <c r="V120" s="73"/>
      <c r="W120" s="73"/>
      <c r="X120" s="73"/>
      <c r="Y120" s="73"/>
      <c r="Z120" s="73"/>
    </row>
    <row r="121" spans="1:26" x14ac:dyDescent="0.25">
      <c r="A121" s="52" t="str">
        <f>CONCATENATE(C120," - ",D121,"%")</f>
        <v>Air Excess (Lambda) - 0%</v>
      </c>
      <c r="C121" s="122" t="s">
        <v>124</v>
      </c>
      <c r="D121" s="11">
        <v>0</v>
      </c>
      <c r="E121" s="33">
        <v>2.763157894736842</v>
      </c>
      <c r="F121" s="20">
        <v>2.6649746192893398</v>
      </c>
      <c r="G121" s="20">
        <v>2.5778416100462169</v>
      </c>
      <c r="H121" s="69" t="e">
        <v>#N/A</v>
      </c>
      <c r="I121" s="74"/>
      <c r="J121" s="74"/>
      <c r="K121" s="74"/>
      <c r="L121" s="74"/>
      <c r="M121" s="74"/>
      <c r="N121" s="74"/>
      <c r="O121" s="74"/>
      <c r="P121" s="74"/>
      <c r="Q121" s="74"/>
      <c r="R121" s="74"/>
      <c r="S121" s="74"/>
      <c r="T121" s="74"/>
      <c r="U121" s="74"/>
      <c r="V121" s="74"/>
      <c r="W121" s="74"/>
      <c r="X121" s="74"/>
      <c r="Y121" s="74"/>
      <c r="Z121" s="74"/>
    </row>
    <row r="122" spans="1:26" x14ac:dyDescent="0.25">
      <c r="A122" s="52" t="str">
        <f>CONCATENATE(C120," - ",D122,"%")</f>
        <v>Air Excess (Lambda) - 10%</v>
      </c>
      <c r="C122" s="123"/>
      <c r="D122" s="94">
        <v>10</v>
      </c>
      <c r="E122" s="34" t="e">
        <v>#N/A</v>
      </c>
      <c r="F122" s="64" t="e">
        <v>#N/A</v>
      </c>
      <c r="G122" s="64" t="e">
        <v>#N/A</v>
      </c>
      <c r="H122" s="68" t="e">
        <v>#N/A</v>
      </c>
      <c r="I122" s="74"/>
      <c r="J122" s="74"/>
      <c r="K122" s="74"/>
      <c r="L122" s="74"/>
      <c r="M122" s="74"/>
      <c r="N122" s="74"/>
      <c r="O122" s="74"/>
      <c r="P122" s="74"/>
      <c r="Q122" s="74"/>
      <c r="R122" s="74"/>
      <c r="S122" s="74"/>
      <c r="T122" s="74"/>
      <c r="U122" s="74"/>
      <c r="V122" s="74"/>
      <c r="W122" s="74"/>
      <c r="X122" s="74"/>
      <c r="Y122" s="74"/>
      <c r="Z122" s="74"/>
    </row>
    <row r="123" spans="1:26" x14ac:dyDescent="0.25">
      <c r="A123" s="52" t="str">
        <f>CONCATENATE(C120," - ",D123,"%")</f>
        <v>Air Excess (Lambda) - 20%</v>
      </c>
      <c r="C123" s="123"/>
      <c r="D123" s="94">
        <v>20</v>
      </c>
      <c r="E123" s="34" t="e">
        <v>#N/A</v>
      </c>
      <c r="F123" s="64" t="e">
        <v>#N/A</v>
      </c>
      <c r="G123" s="64" t="e">
        <v>#N/A</v>
      </c>
      <c r="H123" s="68" t="e">
        <v>#N/A</v>
      </c>
      <c r="I123" s="74"/>
      <c r="J123" s="74"/>
      <c r="K123" s="74"/>
      <c r="L123" s="74"/>
      <c r="M123" s="74"/>
      <c r="N123" s="74"/>
      <c r="O123" s="74"/>
      <c r="P123" s="74"/>
      <c r="Q123" s="74"/>
      <c r="R123" s="74"/>
      <c r="S123" s="74"/>
      <c r="T123" s="74"/>
      <c r="U123" s="74"/>
      <c r="V123" s="74"/>
      <c r="W123" s="74"/>
      <c r="X123" s="74"/>
      <c r="Y123" s="74"/>
      <c r="Z123" s="74"/>
    </row>
    <row r="124" spans="1:26" x14ac:dyDescent="0.25">
      <c r="A124" s="52" t="str">
        <f>CONCATENATE(C120," - ",D124,"%")</f>
        <v>Air Excess (Lambda) - 23%</v>
      </c>
      <c r="C124" s="123"/>
      <c r="D124" s="94">
        <v>23</v>
      </c>
      <c r="E124" s="34">
        <v>3.1818181818181821</v>
      </c>
      <c r="F124" s="64" t="e">
        <v>#N/A</v>
      </c>
      <c r="G124" s="64">
        <v>2.8736497267295946</v>
      </c>
      <c r="H124" s="68" t="e">
        <v>#N/A</v>
      </c>
      <c r="I124" s="74"/>
      <c r="J124" s="74"/>
      <c r="K124" s="74"/>
      <c r="L124" s="74"/>
      <c r="M124" s="74"/>
      <c r="N124" s="74"/>
      <c r="O124" s="74"/>
      <c r="P124" s="74"/>
      <c r="Q124" s="74"/>
      <c r="R124" s="74"/>
      <c r="S124" s="74"/>
      <c r="T124" s="74"/>
      <c r="U124" s="74"/>
      <c r="V124" s="74"/>
      <c r="W124" s="74"/>
      <c r="X124" s="74"/>
      <c r="Y124" s="74"/>
      <c r="Z124" s="74"/>
    </row>
    <row r="125" spans="1:26" x14ac:dyDescent="0.25">
      <c r="A125" s="52" t="str">
        <f>CONCATENATE(C120," - ",D125,"%")</f>
        <v>Air Excess (Lambda) - 30%</v>
      </c>
      <c r="C125" s="123"/>
      <c r="D125" s="94">
        <v>30</v>
      </c>
      <c r="E125" s="34" t="e">
        <v>#N/A</v>
      </c>
      <c r="F125" s="64" t="e">
        <v>#N/A</v>
      </c>
      <c r="G125" s="64" t="e">
        <v>#N/A</v>
      </c>
      <c r="H125" s="68" t="e">
        <v>#N/A</v>
      </c>
      <c r="I125" s="74"/>
      <c r="J125" s="74"/>
      <c r="K125" s="74"/>
      <c r="L125" s="74"/>
      <c r="M125" s="74"/>
      <c r="N125" s="74"/>
      <c r="O125" s="74"/>
      <c r="P125" s="74"/>
      <c r="Q125" s="74"/>
      <c r="R125" s="74"/>
      <c r="S125" s="74"/>
      <c r="T125" s="74"/>
      <c r="U125" s="74"/>
      <c r="V125" s="74"/>
      <c r="W125" s="74"/>
      <c r="X125" s="74"/>
      <c r="Y125" s="74"/>
      <c r="Z125" s="74"/>
    </row>
    <row r="126" spans="1:26" x14ac:dyDescent="0.25">
      <c r="A126" s="52" t="str">
        <f>CONCATENATE(C120," - ",D126,"%")</f>
        <v>Air Excess (Lambda) - 40%</v>
      </c>
      <c r="C126" s="123"/>
      <c r="D126" s="94">
        <v>40</v>
      </c>
      <c r="E126" s="34">
        <v>3.4653465346534649</v>
      </c>
      <c r="F126" s="64">
        <v>3.1818181818181821</v>
      </c>
      <c r="G126" s="64">
        <v>3.1712090461003188</v>
      </c>
      <c r="H126" s="68" t="e">
        <v>#N/A</v>
      </c>
      <c r="I126" s="74"/>
      <c r="J126" s="74"/>
      <c r="K126" s="74"/>
      <c r="L126" s="74"/>
      <c r="M126" s="74"/>
      <c r="N126" s="74"/>
      <c r="O126" s="74"/>
      <c r="P126" s="74"/>
      <c r="Q126" s="74"/>
      <c r="R126" s="74"/>
      <c r="S126" s="74"/>
      <c r="T126" s="74"/>
      <c r="U126" s="74"/>
      <c r="V126" s="74"/>
      <c r="W126" s="74"/>
      <c r="X126" s="74"/>
      <c r="Y126" s="74"/>
      <c r="Z126" s="74"/>
    </row>
    <row r="127" spans="1:26" x14ac:dyDescent="0.25">
      <c r="A127" s="52" t="str">
        <f>CONCATENATE(C120," - ",D127,"%")</f>
        <v>Air Excess (Lambda) - 50%</v>
      </c>
      <c r="C127" s="123"/>
      <c r="D127" s="94">
        <v>50</v>
      </c>
      <c r="E127" s="34">
        <v>3.6332179930795854</v>
      </c>
      <c r="F127" s="64" t="e">
        <v>#N/A</v>
      </c>
      <c r="G127" s="64" t="e">
        <v>#N/A</v>
      </c>
      <c r="H127" s="68" t="e">
        <v>#N/A</v>
      </c>
      <c r="I127" s="74"/>
      <c r="J127" s="74"/>
      <c r="K127" s="74"/>
      <c r="L127" s="74"/>
      <c r="M127" s="74"/>
      <c r="N127" s="74"/>
      <c r="O127" s="74"/>
      <c r="P127" s="74"/>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117">
        <v>3.9325842696629216</v>
      </c>
      <c r="F128" s="116" t="e">
        <v>#N/A</v>
      </c>
      <c r="G128" s="116" t="e">
        <v>#N/A</v>
      </c>
      <c r="H128" s="112" t="e">
        <v>#N/A</v>
      </c>
      <c r="I128" s="74"/>
      <c r="J128" s="74"/>
      <c r="K128" s="74"/>
      <c r="L128" s="74"/>
      <c r="M128" s="74"/>
      <c r="N128" s="74"/>
      <c r="O128" s="74"/>
      <c r="P128" s="74"/>
      <c r="Q128" s="74"/>
      <c r="R128" s="74"/>
      <c r="S128" s="74"/>
      <c r="T128" s="74"/>
      <c r="U128" s="74"/>
      <c r="V128" s="74"/>
      <c r="W128" s="74"/>
      <c r="X128" s="74"/>
      <c r="Y128" s="74"/>
      <c r="Z128" s="74"/>
    </row>
    <row r="129" spans="1:26" x14ac:dyDescent="0.25">
      <c r="C129" s="1"/>
      <c r="D129" s="1"/>
      <c r="E129" s="1"/>
      <c r="F129" s="1"/>
      <c r="G129" s="1"/>
      <c r="H129" s="1"/>
      <c r="I129"/>
      <c r="J129"/>
      <c r="K129"/>
      <c r="L129"/>
      <c r="M129"/>
      <c r="N129"/>
      <c r="O129"/>
      <c r="P129"/>
      <c r="Q129"/>
      <c r="R129"/>
      <c r="S129"/>
      <c r="T129"/>
      <c r="U129"/>
      <c r="V129"/>
      <c r="W129"/>
      <c r="X129"/>
      <c r="Y129"/>
      <c r="Z129"/>
    </row>
    <row r="130" spans="1:26" x14ac:dyDescent="0.25">
      <c r="C130" s="1"/>
      <c r="D130" s="1"/>
      <c r="E130" s="1"/>
      <c r="F130" s="1"/>
      <c r="G130" s="1"/>
      <c r="H130" s="1"/>
      <c r="I130"/>
      <c r="J130"/>
      <c r="K130"/>
      <c r="L130"/>
      <c r="M130"/>
      <c r="N130"/>
      <c r="O130"/>
      <c r="P130"/>
      <c r="Q130"/>
      <c r="R130"/>
      <c r="S130"/>
      <c r="T130"/>
      <c r="U130"/>
      <c r="V130"/>
      <c r="W130"/>
      <c r="X130"/>
      <c r="Y130"/>
      <c r="Z130"/>
    </row>
    <row r="131" spans="1:26" x14ac:dyDescent="0.25">
      <c r="C131" s="1"/>
      <c r="D131" s="1"/>
      <c r="E131" s="1"/>
      <c r="F131" s="1"/>
      <c r="G131" s="1"/>
      <c r="H131" s="1"/>
      <c r="I131"/>
      <c r="J131"/>
      <c r="K131"/>
      <c r="L131"/>
      <c r="M131"/>
      <c r="N131"/>
      <c r="O131"/>
      <c r="P131"/>
      <c r="Q131"/>
      <c r="R131"/>
      <c r="S131"/>
      <c r="T131"/>
      <c r="U131"/>
      <c r="V131"/>
      <c r="W131"/>
      <c r="X131"/>
      <c r="Y131"/>
      <c r="Z131"/>
    </row>
    <row r="132" spans="1:26" x14ac:dyDescent="0.25">
      <c r="C132" s="1"/>
      <c r="D132" s="1"/>
      <c r="E132" s="1"/>
      <c r="F132" s="1"/>
      <c r="G132" s="1"/>
      <c r="H132" s="1"/>
      <c r="I132"/>
      <c r="J132"/>
      <c r="K132"/>
      <c r="L132"/>
      <c r="M132"/>
      <c r="N132"/>
      <c r="O132"/>
      <c r="P132"/>
      <c r="Q132"/>
      <c r="R132"/>
      <c r="S132"/>
      <c r="T132"/>
      <c r="U132"/>
      <c r="V132"/>
      <c r="W132"/>
      <c r="X132"/>
      <c r="Y132"/>
      <c r="Z132"/>
    </row>
    <row r="133" spans="1:26" ht="18.75" thickBot="1" x14ac:dyDescent="0.3">
      <c r="B133" s="32" t="s">
        <v>142</v>
      </c>
      <c r="C133" s="1"/>
      <c r="D133" s="1"/>
      <c r="E133" s="1"/>
      <c r="F133" s="1"/>
      <c r="G133" s="1"/>
      <c r="H133" s="1"/>
      <c r="I133"/>
      <c r="J133"/>
      <c r="K133"/>
      <c r="L133"/>
      <c r="M133"/>
      <c r="N133"/>
      <c r="O133"/>
      <c r="P133"/>
      <c r="Q133"/>
      <c r="R133"/>
      <c r="S133"/>
      <c r="T133"/>
      <c r="U133"/>
      <c r="V133"/>
      <c r="W133"/>
      <c r="X133"/>
      <c r="Y133"/>
      <c r="Z133"/>
    </row>
    <row r="134" spans="1:26" ht="19.5" thickBot="1" x14ac:dyDescent="0.35">
      <c r="C134" s="40" t="s">
        <v>189</v>
      </c>
      <c r="D134" s="45" t="s">
        <v>197</v>
      </c>
      <c r="E134" s="41" t="e">
        <v>#N/A</v>
      </c>
      <c r="F134" s="41" t="e">
        <v>#N/A</v>
      </c>
      <c r="G134" s="41" t="e">
        <v>#N/A</v>
      </c>
      <c r="H134" s="41" t="e">
        <v>#N/A</v>
      </c>
      <c r="I134" s="73"/>
      <c r="J134" s="73"/>
      <c r="K134" s="73"/>
      <c r="L134" s="73"/>
      <c r="M134" s="73"/>
      <c r="N134" s="73"/>
      <c r="O134" s="73"/>
      <c r="P134" s="73"/>
      <c r="Q134" s="73"/>
      <c r="R134" s="73"/>
      <c r="S134" s="73"/>
      <c r="T134" s="73"/>
      <c r="U134" s="73"/>
      <c r="V134" s="73"/>
      <c r="W134" s="73"/>
      <c r="X134" s="73"/>
      <c r="Y134" s="73"/>
      <c r="Z134" s="73"/>
    </row>
    <row r="135" spans="1:26" x14ac:dyDescent="0.25">
      <c r="A135" s="52" t="str">
        <f>CONCATENATE(C134," - ",D135,"%")</f>
        <v>H2 - 0%</v>
      </c>
      <c r="C135" s="128" t="s">
        <v>124</v>
      </c>
      <c r="D135" s="11">
        <v>0</v>
      </c>
      <c r="E135" s="20" t="e">
        <v>#N/A</v>
      </c>
      <c r="F135" s="20" t="e">
        <v>#N/A</v>
      </c>
      <c r="G135" s="20" t="e">
        <v>#N/A</v>
      </c>
      <c r="H135" s="69" t="e">
        <v>#N/A</v>
      </c>
      <c r="I135" s="74"/>
      <c r="J135" s="74"/>
      <c r="K135" s="74"/>
      <c r="L135" s="74"/>
      <c r="M135" s="74"/>
      <c r="N135" s="74"/>
      <c r="O135" s="74"/>
      <c r="P135" s="74"/>
      <c r="Q135" s="74"/>
      <c r="R135" s="74"/>
      <c r="S135" s="74"/>
      <c r="T135" s="74"/>
      <c r="U135" s="74"/>
      <c r="V135" s="74"/>
      <c r="W135" s="74"/>
      <c r="X135" s="74"/>
      <c r="Y135" s="74"/>
      <c r="Z135" s="74"/>
    </row>
    <row r="136" spans="1:26" x14ac:dyDescent="0.25">
      <c r="A136" s="52" t="str">
        <f>CONCATENATE(C134," - ",D136,"%")</f>
        <v>H2 - 10%</v>
      </c>
      <c r="C136" s="123"/>
      <c r="D136" s="94">
        <v>10</v>
      </c>
      <c r="E136" s="64" t="e">
        <v>#N/A</v>
      </c>
      <c r="F136" s="64" t="e">
        <v>#N/A</v>
      </c>
      <c r="G136" s="64" t="e">
        <v>#N/A</v>
      </c>
      <c r="H136" s="68" t="e">
        <v>#N/A</v>
      </c>
      <c r="I136" s="74"/>
      <c r="J136" s="74"/>
      <c r="K136" s="74"/>
      <c r="L136" s="74"/>
      <c r="M136" s="74"/>
      <c r="N136" s="74"/>
      <c r="O136" s="74"/>
      <c r="P136" s="74"/>
      <c r="Q136" s="74"/>
      <c r="R136" s="74"/>
      <c r="S136" s="74"/>
      <c r="T136" s="74"/>
      <c r="U136" s="74"/>
      <c r="V136" s="74"/>
      <c r="W136" s="74"/>
      <c r="X136" s="74"/>
      <c r="Y136" s="74"/>
      <c r="Z136" s="74"/>
    </row>
    <row r="137" spans="1:26" x14ac:dyDescent="0.25">
      <c r="A137" s="52" t="str">
        <f>CONCATENATE(C134," - ",D137,"%")</f>
        <v>H2 - 20%</v>
      </c>
      <c r="C137" s="123"/>
      <c r="D137" s="94">
        <v>20</v>
      </c>
      <c r="E137" s="64" t="e">
        <v>#N/A</v>
      </c>
      <c r="F137" s="64" t="e">
        <v>#N/A</v>
      </c>
      <c r="G137" s="64" t="e">
        <v>#N/A</v>
      </c>
      <c r="H137" s="68" t="e">
        <v>#N/A</v>
      </c>
      <c r="I137" s="74"/>
      <c r="J137" s="74"/>
      <c r="K137" s="74"/>
      <c r="L137" s="74"/>
      <c r="M137" s="74"/>
      <c r="N137" s="74"/>
      <c r="O137" s="74"/>
      <c r="P137" s="74"/>
      <c r="Q137" s="74"/>
      <c r="R137" s="74"/>
      <c r="S137" s="74"/>
      <c r="T137" s="74"/>
      <c r="U137" s="74"/>
      <c r="V137" s="74"/>
      <c r="W137" s="74"/>
      <c r="X137" s="74"/>
      <c r="Y137" s="74"/>
      <c r="Z137" s="74"/>
    </row>
    <row r="138" spans="1:26" x14ac:dyDescent="0.25">
      <c r="A138" s="52" t="str">
        <f>CONCATENATE(C134," - ",D138,"%")</f>
        <v>H2 - 23%</v>
      </c>
      <c r="C138" s="123"/>
      <c r="D138" s="94">
        <v>23</v>
      </c>
      <c r="E138" s="64" t="e">
        <v>#N/A</v>
      </c>
      <c r="F138" s="64" t="e">
        <v>#N/A</v>
      </c>
      <c r="G138" s="64">
        <v>23</v>
      </c>
      <c r="H138" s="68">
        <v>22.8</v>
      </c>
      <c r="I138" s="74"/>
      <c r="J138" s="74"/>
      <c r="K138" s="74"/>
      <c r="L138" s="74"/>
      <c r="M138" s="74"/>
      <c r="N138" s="74"/>
      <c r="O138" s="74"/>
      <c r="P138" s="74"/>
      <c r="Q138" s="74"/>
      <c r="R138" s="74"/>
      <c r="S138" s="74"/>
      <c r="T138" s="74"/>
      <c r="U138" s="74"/>
      <c r="V138" s="74"/>
      <c r="W138" s="74"/>
      <c r="X138" s="74"/>
      <c r="Y138" s="74"/>
      <c r="Z138" s="74"/>
    </row>
    <row r="139" spans="1:26" x14ac:dyDescent="0.25">
      <c r="A139" s="52" t="str">
        <f>CONCATENATE(C134," - ",D139,"%")</f>
        <v>H2 - 30%</v>
      </c>
      <c r="C139" s="123"/>
      <c r="D139" s="94">
        <v>30</v>
      </c>
      <c r="E139" s="64" t="e">
        <v>#N/A</v>
      </c>
      <c r="F139" s="64" t="e">
        <v>#N/A</v>
      </c>
      <c r="G139" s="64" t="e">
        <v>#N/A</v>
      </c>
      <c r="H139" s="68" t="e">
        <v>#N/A</v>
      </c>
      <c r="I139" s="74"/>
      <c r="J139" s="74"/>
      <c r="K139" s="74"/>
      <c r="L139" s="74"/>
      <c r="M139" s="74"/>
      <c r="N139" s="74"/>
      <c r="O139" s="74"/>
      <c r="P139" s="74"/>
      <c r="Q139" s="74"/>
      <c r="R139" s="74"/>
      <c r="S139" s="74"/>
      <c r="T139" s="74"/>
      <c r="U139" s="74"/>
      <c r="V139" s="74"/>
      <c r="W139" s="74"/>
      <c r="X139" s="74"/>
      <c r="Y139" s="74"/>
      <c r="Z139" s="74"/>
    </row>
    <row r="140" spans="1:26" x14ac:dyDescent="0.25">
      <c r="A140" s="52" t="str">
        <f>CONCATENATE(C134," - ",D140,"%")</f>
        <v>H2 - 40%</v>
      </c>
      <c r="C140" s="123"/>
      <c r="D140" s="94">
        <v>40</v>
      </c>
      <c r="E140" s="64" t="e">
        <v>#N/A</v>
      </c>
      <c r="F140" s="64">
        <v>40</v>
      </c>
      <c r="G140" s="64">
        <v>40</v>
      </c>
      <c r="H140" s="68">
        <v>40</v>
      </c>
      <c r="I140" s="74"/>
      <c r="J140" s="74"/>
      <c r="K140" s="74"/>
      <c r="L140" s="74"/>
      <c r="M140" s="74"/>
      <c r="N140" s="74"/>
      <c r="O140" s="74"/>
      <c r="P140" s="74"/>
      <c r="Q140" s="74"/>
      <c r="R140" s="74"/>
      <c r="S140" s="74"/>
      <c r="T140" s="74"/>
      <c r="U140" s="74"/>
      <c r="V140" s="74"/>
      <c r="W140" s="74"/>
      <c r="X140" s="74"/>
      <c r="Y140" s="74"/>
      <c r="Z140" s="74"/>
    </row>
    <row r="141" spans="1:26" x14ac:dyDescent="0.25">
      <c r="A141" s="52" t="str">
        <f>CONCATENATE(C134," - ",D141,"%")</f>
        <v>H2 - 50%</v>
      </c>
      <c r="C141" s="123"/>
      <c r="D141" s="94">
        <v>50</v>
      </c>
      <c r="E141" s="64" t="e">
        <v>#N/A</v>
      </c>
      <c r="F141" s="64" t="e">
        <v>#N/A</v>
      </c>
      <c r="G141" s="64" t="e">
        <v>#N/A</v>
      </c>
      <c r="H141" s="68" t="e">
        <v>#N/A</v>
      </c>
      <c r="I141" s="74"/>
      <c r="J141" s="74"/>
      <c r="K141" s="74"/>
      <c r="L141" s="74"/>
      <c r="M141" s="74"/>
      <c r="N141" s="74"/>
      <c r="O141" s="74"/>
      <c r="P141" s="74"/>
      <c r="Q141" s="74"/>
      <c r="R141" s="74"/>
      <c r="S141" s="74"/>
      <c r="T141" s="74"/>
      <c r="U141" s="74"/>
      <c r="V141" s="74"/>
      <c r="W141" s="74"/>
      <c r="X141" s="74"/>
      <c r="Y141" s="74"/>
      <c r="Z141" s="74"/>
    </row>
    <row r="142" spans="1:26" ht="15.75" thickBot="1" x14ac:dyDescent="0.3">
      <c r="A142" s="52" t="str">
        <f>CONCATENATE(C134," - ",D142,"%")</f>
        <v>H2 - 60%</v>
      </c>
      <c r="C142" s="124"/>
      <c r="D142" s="95">
        <v>60</v>
      </c>
      <c r="E142" s="116" t="e">
        <v>#N/A</v>
      </c>
      <c r="F142" s="116" t="e">
        <v>#N/A</v>
      </c>
      <c r="G142" s="116" t="e">
        <v>#N/A</v>
      </c>
      <c r="H142" s="112" t="e">
        <v>#N/A</v>
      </c>
      <c r="I142" s="74"/>
      <c r="J142" s="74"/>
      <c r="K142" s="74"/>
      <c r="L142" s="74"/>
      <c r="M142" s="74"/>
      <c r="N142" s="74"/>
      <c r="O142" s="74"/>
      <c r="P142" s="74"/>
      <c r="Q142" s="74"/>
      <c r="R142" s="74"/>
      <c r="S142" s="74"/>
      <c r="T142" s="74"/>
      <c r="U142" s="74"/>
      <c r="V142" s="74"/>
      <c r="W142" s="74"/>
      <c r="X142" s="74"/>
      <c r="Y142" s="74"/>
      <c r="Z142" s="74"/>
    </row>
    <row r="143" spans="1:26" ht="19.5" thickBot="1" x14ac:dyDescent="0.35">
      <c r="C143" s="40" t="str">
        <f>List!$B$3</f>
        <v>Wobbe index</v>
      </c>
      <c r="D143" s="45" t="s">
        <v>190</v>
      </c>
      <c r="E143" s="41" t="e">
        <v>#N/A</v>
      </c>
      <c r="F143" s="41" t="e">
        <v>#N/A</v>
      </c>
      <c r="G143" s="41" t="e">
        <v>#N/A</v>
      </c>
      <c r="H143" s="41" t="e">
        <v>#N/A</v>
      </c>
      <c r="I143" s="73"/>
      <c r="J143" s="73"/>
      <c r="K143" s="73"/>
      <c r="L143" s="73"/>
      <c r="M143" s="73"/>
      <c r="N143" s="73"/>
      <c r="O143" s="73"/>
      <c r="P143" s="73"/>
      <c r="Q143" s="73"/>
      <c r="R143" s="73"/>
      <c r="S143" s="73"/>
      <c r="T143" s="73"/>
      <c r="U143" s="73"/>
      <c r="V143" s="73"/>
      <c r="W143" s="73"/>
      <c r="X143" s="73"/>
      <c r="Y143" s="73"/>
      <c r="Z143" s="73"/>
    </row>
    <row r="144" spans="1:26" x14ac:dyDescent="0.25">
      <c r="A144" s="52" t="str">
        <f>CONCATENATE(C143," - ",D144,"%")</f>
        <v>Wobbe index - 0%</v>
      </c>
      <c r="C144" s="122" t="s">
        <v>124</v>
      </c>
      <c r="D144" s="11">
        <v>0</v>
      </c>
      <c r="E144" s="20" t="e">
        <v>#N/A</v>
      </c>
      <c r="F144" s="20">
        <v>50.606323934612639</v>
      </c>
      <c r="G144" s="20">
        <v>50.606323934612639</v>
      </c>
      <c r="H144" s="69">
        <v>50.606323934612639</v>
      </c>
      <c r="I144" s="74"/>
      <c r="J144" s="74"/>
      <c r="K144" s="74"/>
      <c r="L144" s="74"/>
      <c r="M144" s="74"/>
      <c r="N144" s="74"/>
      <c r="O144" s="74"/>
      <c r="P144" s="74"/>
      <c r="Q144" s="74"/>
      <c r="R144" s="74"/>
      <c r="S144" s="74"/>
      <c r="T144" s="74"/>
      <c r="U144" s="74"/>
      <c r="V144" s="74"/>
      <c r="W144" s="74"/>
      <c r="X144" s="74"/>
      <c r="Y144" s="74"/>
      <c r="Z144" s="74"/>
    </row>
    <row r="145" spans="1:26" x14ac:dyDescent="0.25">
      <c r="A145" s="52" t="str">
        <f>CONCATENATE(C143," - ",D145,"%")</f>
        <v>Wobbe index - 10%</v>
      </c>
      <c r="C145" s="123"/>
      <c r="D145" s="94">
        <v>10</v>
      </c>
      <c r="E145" s="64" t="e">
        <v>#N/A</v>
      </c>
      <c r="F145" s="64" t="e">
        <v>#N/A</v>
      </c>
      <c r="G145" s="64" t="e">
        <v>#N/A</v>
      </c>
      <c r="H145" s="68" t="e">
        <v>#N/A</v>
      </c>
      <c r="I145" s="74"/>
      <c r="J145" s="74"/>
      <c r="K145" s="74"/>
      <c r="L145" s="74"/>
      <c r="M145" s="74"/>
      <c r="N145" s="74"/>
      <c r="O145" s="74"/>
      <c r="P145" s="74"/>
      <c r="Q145" s="74"/>
      <c r="R145" s="74"/>
      <c r="S145" s="74"/>
      <c r="T145" s="74"/>
      <c r="U145" s="74"/>
      <c r="V145" s="74"/>
      <c r="W145" s="74"/>
      <c r="X145" s="74"/>
      <c r="Y145" s="74"/>
      <c r="Z145" s="74"/>
    </row>
    <row r="146" spans="1:26" x14ac:dyDescent="0.25">
      <c r="A146" s="52" t="str">
        <f>CONCATENATE(C143," - ",D146,"%")</f>
        <v>Wobbe index - 20%</v>
      </c>
      <c r="C146" s="123"/>
      <c r="D146" s="94">
        <v>20</v>
      </c>
      <c r="E146" s="64" t="e">
        <v>#N/A</v>
      </c>
      <c r="F146" s="64" t="e">
        <v>#N/A</v>
      </c>
      <c r="G146" s="64" t="e">
        <v>#N/A</v>
      </c>
      <c r="H146" s="68" t="e">
        <v>#N/A</v>
      </c>
      <c r="I146" s="74"/>
      <c r="J146" s="74"/>
      <c r="K146" s="74"/>
      <c r="L146" s="74"/>
      <c r="M146" s="74"/>
      <c r="N146" s="74"/>
      <c r="O146" s="74"/>
      <c r="P146" s="74"/>
      <c r="Q146" s="74"/>
      <c r="R146" s="74"/>
      <c r="S146" s="74"/>
      <c r="T146" s="74"/>
      <c r="U146" s="74"/>
      <c r="V146" s="74"/>
      <c r="W146" s="74"/>
      <c r="X146" s="74"/>
      <c r="Y146" s="74"/>
      <c r="Z146" s="74"/>
    </row>
    <row r="147" spans="1:26" x14ac:dyDescent="0.25">
      <c r="A147" s="52" t="str">
        <f>CONCATENATE(C143," - ",D147,"%")</f>
        <v>Wobbe index - 23%</v>
      </c>
      <c r="C147" s="123"/>
      <c r="D147" s="94">
        <v>23</v>
      </c>
      <c r="E147" s="64" t="e">
        <v>#N/A</v>
      </c>
      <c r="F147" s="64" t="e">
        <v>#N/A</v>
      </c>
      <c r="G147" s="64">
        <v>47.777573656261602</v>
      </c>
      <c r="H147" s="68">
        <v>47.802162757341641</v>
      </c>
      <c r="I147" s="74"/>
      <c r="J147" s="74"/>
      <c r="K147" s="74"/>
      <c r="L147" s="74"/>
      <c r="M147" s="74"/>
      <c r="N147" s="74"/>
      <c r="O147" s="74"/>
      <c r="P147" s="74"/>
      <c r="Q147" s="74"/>
      <c r="R147" s="74"/>
      <c r="S147" s="74"/>
      <c r="T147" s="74"/>
      <c r="U147" s="74"/>
      <c r="V147" s="74"/>
      <c r="W147" s="74"/>
      <c r="X147" s="74"/>
      <c r="Y147" s="74"/>
      <c r="Z147" s="74"/>
    </row>
    <row r="148" spans="1:26" x14ac:dyDescent="0.25">
      <c r="A148" s="52" t="str">
        <f>CONCATENATE(C143," - ",D148,"%")</f>
        <v>Wobbe index - 30%</v>
      </c>
      <c r="C148" s="123"/>
      <c r="D148" s="94">
        <v>30</v>
      </c>
      <c r="E148" s="64" t="e">
        <v>#N/A</v>
      </c>
      <c r="F148" s="64" t="e">
        <v>#N/A</v>
      </c>
      <c r="G148" s="64" t="e">
        <v>#N/A</v>
      </c>
      <c r="H148" s="68" t="e">
        <v>#N/A</v>
      </c>
      <c r="I148" s="74"/>
      <c r="J148" s="74"/>
      <c r="K148" s="74"/>
      <c r="L148" s="74"/>
      <c r="M148" s="74"/>
      <c r="N148" s="74"/>
      <c r="O148" s="74"/>
      <c r="P148" s="74"/>
      <c r="Q148" s="74"/>
      <c r="R148" s="74"/>
      <c r="S148" s="74"/>
      <c r="T148" s="74"/>
      <c r="U148" s="74"/>
      <c r="V148" s="74"/>
      <c r="W148" s="74"/>
      <c r="X148" s="74"/>
      <c r="Y148" s="74"/>
      <c r="Z148" s="74"/>
    </row>
    <row r="149" spans="1:26" x14ac:dyDescent="0.25">
      <c r="A149" s="52" t="str">
        <f>CONCATENATE(C143," - ",D149,"%")</f>
        <v>Wobbe index - 40%</v>
      </c>
      <c r="C149" s="123"/>
      <c r="D149" s="94">
        <v>40</v>
      </c>
      <c r="E149" s="64" t="e">
        <v>#N/A</v>
      </c>
      <c r="F149" s="64">
        <v>45.714470083951518</v>
      </c>
      <c r="G149" s="64">
        <v>45.714470083951518</v>
      </c>
      <c r="H149" s="68">
        <v>45.714470083951518</v>
      </c>
      <c r="I149" s="74"/>
      <c r="J149" s="74"/>
      <c r="K149" s="74"/>
      <c r="L149" s="74"/>
      <c r="M149" s="74"/>
      <c r="N149" s="74"/>
      <c r="O149" s="74"/>
      <c r="P149" s="74"/>
      <c r="Q149" s="74"/>
      <c r="R149" s="74"/>
      <c r="S149" s="74"/>
      <c r="T149" s="74"/>
      <c r="U149" s="74"/>
      <c r="V149" s="74"/>
      <c r="W149" s="74"/>
      <c r="X149" s="74"/>
      <c r="Y149" s="74"/>
      <c r="Z149" s="74"/>
    </row>
    <row r="150" spans="1:26" x14ac:dyDescent="0.25">
      <c r="A150" s="52" t="str">
        <f>CONCATENATE(C143," - ",D150,"%")</f>
        <v>Wobbe index - 50%</v>
      </c>
      <c r="C150" s="123"/>
      <c r="D150" s="94">
        <v>50</v>
      </c>
      <c r="E150" s="64" t="e">
        <v>#N/A</v>
      </c>
      <c r="F150" s="64" t="e">
        <v>#N/A</v>
      </c>
      <c r="G150" s="64" t="e">
        <v>#N/A</v>
      </c>
      <c r="H150" s="68" t="e">
        <v>#N/A</v>
      </c>
      <c r="I150" s="74"/>
      <c r="J150" s="74"/>
      <c r="K150" s="74"/>
      <c r="L150" s="74"/>
      <c r="M150" s="74"/>
      <c r="N150" s="74"/>
      <c r="O150" s="74"/>
      <c r="P150" s="74"/>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6" t="e">
        <v>#N/A</v>
      </c>
      <c r="F151" s="116" t="e">
        <v>#N/A</v>
      </c>
      <c r="G151" s="116" t="e">
        <v>#N/A</v>
      </c>
      <c r="H151" s="112" t="e">
        <v>#N/A</v>
      </c>
      <c r="I151" s="74"/>
      <c r="J151" s="74"/>
      <c r="K151" s="74"/>
      <c r="L151" s="74"/>
      <c r="M151" s="74"/>
      <c r="N151" s="74"/>
      <c r="O151" s="74"/>
      <c r="P151" s="74"/>
      <c r="Q151" s="74"/>
      <c r="R151" s="74"/>
      <c r="S151" s="74"/>
      <c r="T151" s="74"/>
      <c r="U151" s="74"/>
      <c r="V151" s="74"/>
      <c r="W151" s="74"/>
      <c r="X151" s="74"/>
      <c r="Y151" s="74"/>
      <c r="Z151" s="74"/>
    </row>
    <row r="152" spans="1:26" ht="19.5" thickBot="1" x14ac:dyDescent="0.35">
      <c r="C152" s="40" t="str">
        <f>List!$B$4</f>
        <v>Efficiency (Hi)</v>
      </c>
      <c r="D152" s="45" t="s">
        <v>192</v>
      </c>
      <c r="E152" s="41" t="e">
        <v>#N/A</v>
      </c>
      <c r="F152" s="41" t="e">
        <v>#N/A</v>
      </c>
      <c r="G152" s="41" t="e">
        <v>#N/A</v>
      </c>
      <c r="H152" s="41" t="e">
        <v>#N/A</v>
      </c>
      <c r="I152" s="73"/>
      <c r="J152" s="73"/>
      <c r="K152" s="73"/>
      <c r="L152" s="73"/>
      <c r="M152" s="73"/>
      <c r="N152" s="73"/>
      <c r="O152" s="73"/>
      <c r="P152" s="73"/>
      <c r="Q152" s="73"/>
      <c r="R152" s="73"/>
      <c r="S152" s="73"/>
      <c r="T152" s="73"/>
      <c r="U152" s="73"/>
      <c r="V152" s="73"/>
      <c r="W152" s="73"/>
      <c r="X152" s="73"/>
      <c r="Y152" s="73"/>
      <c r="Z152" s="73"/>
    </row>
    <row r="153" spans="1:26" x14ac:dyDescent="0.25">
      <c r="A153" s="52" t="str">
        <f>CONCATENATE(C152," - ",D153,"%")</f>
        <v>Efficiency (Hi) - 0%</v>
      </c>
      <c r="C153" s="122" t="s">
        <v>124</v>
      </c>
      <c r="D153" s="11">
        <v>0</v>
      </c>
      <c r="E153" s="20" t="e">
        <v>#N/A</v>
      </c>
      <c r="F153" s="20" t="e">
        <v>#N/A</v>
      </c>
      <c r="G153" s="20" t="e">
        <v>#N/A</v>
      </c>
      <c r="H153" s="69" t="e">
        <v>#N/A</v>
      </c>
      <c r="I153" s="74"/>
      <c r="J153" s="74"/>
      <c r="K153" s="74"/>
      <c r="L153" s="74"/>
      <c r="M153" s="74"/>
      <c r="N153" s="74"/>
      <c r="O153" s="74"/>
      <c r="P153" s="74"/>
      <c r="Q153" s="74"/>
      <c r="R153" s="74"/>
      <c r="S153" s="74"/>
      <c r="T153" s="74"/>
      <c r="U153" s="74"/>
      <c r="V153" s="74"/>
      <c r="W153" s="74"/>
      <c r="X153" s="74"/>
      <c r="Y153" s="74"/>
      <c r="Z153" s="74"/>
    </row>
    <row r="154" spans="1:26" x14ac:dyDescent="0.25">
      <c r="A154" s="52" t="str">
        <f>CONCATENATE(C152," - ",D154,"%")</f>
        <v>Efficiency (Hi) - 10%</v>
      </c>
      <c r="C154" s="123"/>
      <c r="D154" s="94">
        <v>10</v>
      </c>
      <c r="E154" s="64" t="e">
        <v>#N/A</v>
      </c>
      <c r="F154" s="64" t="e">
        <v>#N/A</v>
      </c>
      <c r="G154" s="64" t="e">
        <v>#N/A</v>
      </c>
      <c r="H154" s="68" t="e">
        <v>#N/A</v>
      </c>
      <c r="I154" s="74"/>
      <c r="J154" s="74"/>
      <c r="K154" s="74"/>
      <c r="L154" s="74"/>
      <c r="M154" s="74"/>
      <c r="N154" s="74"/>
      <c r="O154" s="74"/>
      <c r="P154" s="74"/>
      <c r="Q154" s="74"/>
      <c r="R154" s="74"/>
      <c r="S154" s="74"/>
      <c r="T154" s="74"/>
      <c r="U154" s="74"/>
      <c r="V154" s="74"/>
      <c r="W154" s="74"/>
      <c r="X154" s="74"/>
      <c r="Y154" s="74"/>
      <c r="Z154" s="74"/>
    </row>
    <row r="155" spans="1:26" x14ac:dyDescent="0.25">
      <c r="A155" s="52" t="str">
        <f>CONCATENATE(C152," - ",D155,"%")</f>
        <v>Efficiency (Hi) - 20%</v>
      </c>
      <c r="C155" s="123"/>
      <c r="D155" s="94">
        <v>20</v>
      </c>
      <c r="E155" s="64" t="e">
        <v>#N/A</v>
      </c>
      <c r="F155" s="64" t="e">
        <v>#N/A</v>
      </c>
      <c r="G155" s="64" t="e">
        <v>#N/A</v>
      </c>
      <c r="H155" s="68" t="e">
        <v>#N/A</v>
      </c>
      <c r="I155" s="74"/>
      <c r="J155" s="74"/>
      <c r="K155" s="74"/>
      <c r="L155" s="74"/>
      <c r="M155" s="74"/>
      <c r="N155" s="74"/>
      <c r="O155" s="74"/>
      <c r="P155" s="74"/>
      <c r="Q155" s="74"/>
      <c r="R155" s="74"/>
      <c r="S155" s="74"/>
      <c r="T155" s="74"/>
      <c r="U155" s="74"/>
      <c r="V155" s="74"/>
      <c r="W155" s="74"/>
      <c r="X155" s="74"/>
      <c r="Y155" s="74"/>
      <c r="Z155" s="74"/>
    </row>
    <row r="156" spans="1:26" x14ac:dyDescent="0.25">
      <c r="A156" s="52" t="str">
        <f>CONCATENATE(C152," - ",D156,"%")</f>
        <v>Efficiency (Hi) - 23%</v>
      </c>
      <c r="C156" s="123"/>
      <c r="D156" s="94">
        <v>23</v>
      </c>
      <c r="E156" s="64" t="e">
        <v>#N/A</v>
      </c>
      <c r="F156" s="64" t="e">
        <v>#N/A</v>
      </c>
      <c r="G156" s="64" t="e">
        <v>#N/A</v>
      </c>
      <c r="H156" s="68" t="e">
        <v>#N/A</v>
      </c>
      <c r="I156" s="74"/>
      <c r="J156" s="74"/>
      <c r="K156" s="74"/>
      <c r="L156" s="74"/>
      <c r="M156" s="74"/>
      <c r="N156" s="74"/>
      <c r="O156" s="74"/>
      <c r="P156" s="74"/>
      <c r="Q156" s="74"/>
      <c r="R156" s="74"/>
      <c r="S156" s="74"/>
      <c r="T156" s="74"/>
      <c r="U156" s="74"/>
      <c r="V156" s="74"/>
      <c r="W156" s="74"/>
      <c r="X156" s="74"/>
      <c r="Y156" s="74"/>
      <c r="Z156" s="74"/>
    </row>
    <row r="157" spans="1:26" x14ac:dyDescent="0.25">
      <c r="A157" s="52" t="str">
        <f>CONCATENATE(C152," - ",D157,"%")</f>
        <v>Efficiency (Hi) - 30%</v>
      </c>
      <c r="C157" s="123"/>
      <c r="D157" s="94">
        <v>30</v>
      </c>
      <c r="E157" s="64" t="e">
        <v>#N/A</v>
      </c>
      <c r="F157" s="64" t="e">
        <v>#N/A</v>
      </c>
      <c r="G157" s="64" t="e">
        <v>#N/A</v>
      </c>
      <c r="H157" s="68" t="e">
        <v>#N/A</v>
      </c>
      <c r="I157" s="74"/>
      <c r="J157" s="74"/>
      <c r="K157" s="74"/>
      <c r="L157" s="74"/>
      <c r="M157" s="74"/>
      <c r="N157" s="74"/>
      <c r="O157" s="74"/>
      <c r="P157" s="74"/>
      <c r="Q157" s="74"/>
      <c r="R157" s="74"/>
      <c r="S157" s="74"/>
      <c r="T157" s="74"/>
      <c r="U157" s="74"/>
      <c r="V157" s="74"/>
      <c r="W157" s="74"/>
      <c r="X157" s="74"/>
      <c r="Y157" s="74"/>
      <c r="Z157" s="74"/>
    </row>
    <row r="158" spans="1:26" x14ac:dyDescent="0.25">
      <c r="A158" s="52" t="str">
        <f>CONCATENATE(C152," - ",D158,"%")</f>
        <v>Efficiency (Hi) - 40%</v>
      </c>
      <c r="C158" s="123"/>
      <c r="D158" s="94">
        <v>40</v>
      </c>
      <c r="E158" s="64" t="e">
        <v>#N/A</v>
      </c>
      <c r="F158" s="64" t="e">
        <v>#N/A</v>
      </c>
      <c r="G158" s="64" t="e">
        <v>#N/A</v>
      </c>
      <c r="H158" s="68" t="e">
        <v>#N/A</v>
      </c>
      <c r="I158" s="74"/>
      <c r="J158" s="74"/>
      <c r="K158" s="74"/>
      <c r="L158" s="74"/>
      <c r="M158" s="74"/>
      <c r="N158" s="74"/>
      <c r="O158" s="74"/>
      <c r="P158" s="74"/>
      <c r="Q158" s="74"/>
      <c r="R158" s="74"/>
      <c r="S158" s="74"/>
      <c r="T158" s="74"/>
      <c r="U158" s="74"/>
      <c r="V158" s="74"/>
      <c r="W158" s="74"/>
      <c r="X158" s="74"/>
      <c r="Y158" s="74"/>
      <c r="Z158" s="74"/>
    </row>
    <row r="159" spans="1:26" x14ac:dyDescent="0.25">
      <c r="A159" s="52" t="str">
        <f>CONCATENATE(C152," - ",D159,"%")</f>
        <v>Efficiency (Hi) - 50%</v>
      </c>
      <c r="C159" s="123"/>
      <c r="D159" s="94">
        <v>50</v>
      </c>
      <c r="E159" s="64" t="e">
        <v>#N/A</v>
      </c>
      <c r="F159" s="64" t="e">
        <v>#N/A</v>
      </c>
      <c r="G159" s="64" t="e">
        <v>#N/A</v>
      </c>
      <c r="H159" s="68" t="e">
        <v>#N/A</v>
      </c>
      <c r="I159" s="74"/>
      <c r="J159" s="74"/>
      <c r="K159" s="74"/>
      <c r="L159" s="74"/>
      <c r="M159" s="74"/>
      <c r="N159" s="74"/>
      <c r="O159" s="74"/>
      <c r="P159" s="74"/>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6" t="e">
        <v>#N/A</v>
      </c>
      <c r="F160" s="116" t="e">
        <v>#N/A</v>
      </c>
      <c r="G160" s="116" t="e">
        <v>#N/A</v>
      </c>
      <c r="H160" s="112" t="e">
        <v>#N/A</v>
      </c>
      <c r="I160" s="74"/>
      <c r="J160" s="74"/>
      <c r="K160" s="74"/>
      <c r="L160" s="74"/>
      <c r="M160" s="74"/>
      <c r="N160" s="74"/>
      <c r="O160" s="74"/>
      <c r="P160" s="74"/>
      <c r="Q160" s="74"/>
      <c r="R160" s="74"/>
      <c r="S160" s="74"/>
      <c r="T160" s="74"/>
      <c r="U160" s="74"/>
      <c r="V160" s="74"/>
      <c r="W160" s="74"/>
      <c r="X160" s="74"/>
      <c r="Y160" s="74"/>
      <c r="Z160" s="74"/>
    </row>
    <row r="161" spans="1:26" ht="19.5" thickBot="1" x14ac:dyDescent="0.35">
      <c r="C161" s="40" t="str">
        <f>List!$B$7</f>
        <v>CO emissions</v>
      </c>
      <c r="D161" s="45" t="s">
        <v>193</v>
      </c>
      <c r="E161" s="41" t="e">
        <v>#N/A</v>
      </c>
      <c r="F161" s="41" t="e">
        <v>#N/A</v>
      </c>
      <c r="G161" s="41" t="e">
        <v>#N/A</v>
      </c>
      <c r="H161" s="41" t="e">
        <v>#N/A</v>
      </c>
      <c r="I161" s="73"/>
      <c r="J161" s="73"/>
      <c r="K161" s="73"/>
      <c r="L161" s="73"/>
      <c r="M161" s="73"/>
      <c r="N161" s="73"/>
      <c r="O161" s="73"/>
      <c r="P161" s="73"/>
      <c r="Q161" s="73"/>
      <c r="R161" s="73"/>
      <c r="S161" s="73"/>
      <c r="T161" s="73"/>
      <c r="U161" s="73"/>
      <c r="V161" s="73"/>
      <c r="W161" s="73"/>
      <c r="X161" s="73"/>
      <c r="Y161" s="73"/>
      <c r="Z161" s="73"/>
    </row>
    <row r="162" spans="1:26" x14ac:dyDescent="0.25">
      <c r="A162" s="52" t="str">
        <f>CONCATENATE(C161," - ",D162,"%")</f>
        <v>CO emissions - 0%</v>
      </c>
      <c r="C162" s="122" t="s">
        <v>124</v>
      </c>
      <c r="D162" s="11">
        <v>0</v>
      </c>
      <c r="E162" s="20" t="e">
        <v>#N/A</v>
      </c>
      <c r="F162" s="20">
        <v>29.468740788175843</v>
      </c>
      <c r="G162" s="20">
        <v>1132.9032358481541</v>
      </c>
      <c r="H162" s="69">
        <v>1237.1120928088433</v>
      </c>
      <c r="I162" s="74"/>
      <c r="J162" s="74"/>
      <c r="K162" s="74"/>
      <c r="L162" s="74"/>
      <c r="M162" s="74"/>
      <c r="N162" s="74"/>
      <c r="O162" s="74"/>
      <c r="P162" s="74"/>
      <c r="Q162" s="74"/>
      <c r="R162" s="74"/>
      <c r="S162" s="74"/>
      <c r="T162" s="74"/>
      <c r="U162" s="74"/>
      <c r="V162" s="74"/>
      <c r="W162" s="74"/>
      <c r="X162" s="74"/>
      <c r="Y162" s="74"/>
      <c r="Z162" s="74"/>
    </row>
    <row r="163" spans="1:26" x14ac:dyDescent="0.25">
      <c r="A163" s="52" t="str">
        <f>CONCATENATE(C161," - ",D163,"%")</f>
        <v>CO emissions - 10%</v>
      </c>
      <c r="C163" s="123"/>
      <c r="D163" s="94">
        <v>10</v>
      </c>
      <c r="E163" s="64" t="e">
        <v>#N/A</v>
      </c>
      <c r="F163" s="64" t="e">
        <v>#N/A</v>
      </c>
      <c r="G163" s="64" t="e">
        <v>#N/A</v>
      </c>
      <c r="H163" s="68" t="e">
        <v>#N/A</v>
      </c>
      <c r="I163" s="74"/>
      <c r="J163" s="74"/>
      <c r="K163" s="74"/>
      <c r="L163" s="74"/>
      <c r="M163" s="74"/>
      <c r="N163" s="74"/>
      <c r="O163" s="74"/>
      <c r="P163" s="74"/>
      <c r="Q163" s="74"/>
      <c r="R163" s="74"/>
      <c r="S163" s="74"/>
      <c r="T163" s="74"/>
      <c r="U163" s="74"/>
      <c r="V163" s="74"/>
      <c r="W163" s="74"/>
      <c r="X163" s="74"/>
      <c r="Y163" s="74"/>
      <c r="Z163" s="74"/>
    </row>
    <row r="164" spans="1:26" x14ac:dyDescent="0.25">
      <c r="A164" s="52" t="str">
        <f>CONCATENATE(C161," - ",D164,"%")</f>
        <v>CO emissions - 20%</v>
      </c>
      <c r="C164" s="123"/>
      <c r="D164" s="94">
        <v>20</v>
      </c>
      <c r="E164" s="64" t="e">
        <v>#N/A</v>
      </c>
      <c r="F164" s="64" t="e">
        <v>#N/A</v>
      </c>
      <c r="G164" s="64" t="e">
        <v>#N/A</v>
      </c>
      <c r="H164" s="68" t="e">
        <v>#N/A</v>
      </c>
      <c r="I164" s="74"/>
      <c r="J164" s="74"/>
      <c r="K164" s="74"/>
      <c r="L164" s="74"/>
      <c r="M164" s="74"/>
      <c r="N164" s="74"/>
      <c r="O164" s="74"/>
      <c r="P164" s="74"/>
      <c r="Q164" s="74"/>
      <c r="R164" s="74"/>
      <c r="S164" s="74"/>
      <c r="T164" s="74"/>
      <c r="U164" s="74"/>
      <c r="V164" s="74"/>
      <c r="W164" s="74"/>
      <c r="X164" s="74"/>
      <c r="Y164" s="74"/>
      <c r="Z164" s="74"/>
    </row>
    <row r="165" spans="1:26" x14ac:dyDescent="0.25">
      <c r="A165" s="52" t="str">
        <f>CONCATENATE(C161," - ",D165,"%")</f>
        <v>CO emissions - 23%</v>
      </c>
      <c r="C165" s="123"/>
      <c r="D165" s="94">
        <v>23</v>
      </c>
      <c r="E165" s="64" t="e">
        <v>#N/A</v>
      </c>
      <c r="F165" s="64" t="e">
        <v>#N/A</v>
      </c>
      <c r="G165" s="64">
        <v>1166.7981310835623</v>
      </c>
      <c r="H165" s="68">
        <v>1813.4561948425132</v>
      </c>
      <c r="I165" s="74"/>
      <c r="J165" s="74"/>
      <c r="K165" s="74"/>
      <c r="L165" s="74"/>
      <c r="M165" s="74"/>
      <c r="N165" s="74"/>
      <c r="O165" s="74"/>
      <c r="P165" s="74"/>
      <c r="Q165" s="74"/>
      <c r="R165" s="74"/>
      <c r="S165" s="74"/>
      <c r="T165" s="74"/>
      <c r="U165" s="74"/>
      <c r="V165" s="74"/>
      <c r="W165" s="74"/>
      <c r="X165" s="74"/>
      <c r="Y165" s="74"/>
      <c r="Z165" s="74"/>
    </row>
    <row r="166" spans="1:26" x14ac:dyDescent="0.25">
      <c r="A166" s="52" t="str">
        <f>CONCATENATE(C161," - ",D166,"%")</f>
        <v>CO emissions - 30%</v>
      </c>
      <c r="C166" s="123"/>
      <c r="D166" s="94">
        <v>30</v>
      </c>
      <c r="E166" s="64" t="e">
        <v>#N/A</v>
      </c>
      <c r="F166" s="64" t="e">
        <v>#N/A</v>
      </c>
      <c r="G166" s="64" t="e">
        <v>#N/A</v>
      </c>
      <c r="H166" s="68" t="e">
        <v>#N/A</v>
      </c>
      <c r="I166" s="74"/>
      <c r="J166" s="74"/>
      <c r="K166" s="74"/>
      <c r="L166" s="74"/>
      <c r="M166" s="74"/>
      <c r="N166" s="74"/>
      <c r="O166" s="74"/>
      <c r="P166" s="74"/>
      <c r="Q166" s="74"/>
      <c r="R166" s="74"/>
      <c r="S166" s="74"/>
      <c r="T166" s="74"/>
      <c r="U166" s="74"/>
      <c r="V166" s="74"/>
      <c r="W166" s="74"/>
      <c r="X166" s="74"/>
      <c r="Y166" s="74"/>
      <c r="Z166" s="74"/>
    </row>
    <row r="167" spans="1:26" x14ac:dyDescent="0.25">
      <c r="A167" s="52" t="str">
        <f>CONCATENATE(C161," - ",D167,"%")</f>
        <v>CO emissions - 40%</v>
      </c>
      <c r="C167" s="123"/>
      <c r="D167" s="94">
        <v>40</v>
      </c>
      <c r="E167" s="64" t="e">
        <v>#N/A</v>
      </c>
      <c r="F167" s="64">
        <v>30.752509766515203</v>
      </c>
      <c r="G167" s="64">
        <v>961.23249717378678</v>
      </c>
      <c r="H167" s="68">
        <v>1885.5132550594637</v>
      </c>
      <c r="I167" s="74"/>
      <c r="J167" s="74"/>
      <c r="K167" s="74"/>
      <c r="L167" s="74"/>
      <c r="M167" s="74"/>
      <c r="N167" s="74"/>
      <c r="O167" s="74"/>
      <c r="P167" s="74"/>
      <c r="Q167" s="74"/>
      <c r="R167" s="74"/>
      <c r="S167" s="74"/>
      <c r="T167" s="74"/>
      <c r="U167" s="74"/>
      <c r="V167" s="74"/>
      <c r="W167" s="74"/>
      <c r="X167" s="74"/>
      <c r="Y167" s="74"/>
      <c r="Z167" s="74"/>
    </row>
    <row r="168" spans="1:26" x14ac:dyDescent="0.25">
      <c r="A168" s="52" t="str">
        <f>CONCATENATE(C161," - ",D168,"%")</f>
        <v>CO emissions - 50%</v>
      </c>
      <c r="C168" s="123"/>
      <c r="D168" s="94">
        <v>50</v>
      </c>
      <c r="E168" s="64" t="e">
        <v>#N/A</v>
      </c>
      <c r="F168" s="64" t="e">
        <v>#N/A</v>
      </c>
      <c r="G168" s="64" t="e">
        <v>#N/A</v>
      </c>
      <c r="H168" s="68" t="e">
        <v>#N/A</v>
      </c>
      <c r="I168" s="74"/>
      <c r="J168" s="74"/>
      <c r="K168" s="74"/>
      <c r="L168" s="74"/>
      <c r="M168" s="74"/>
      <c r="N168" s="74"/>
      <c r="O168" s="74"/>
      <c r="P168" s="74"/>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6" t="e">
        <v>#N/A</v>
      </c>
      <c r="F169" s="116" t="e">
        <v>#N/A</v>
      </c>
      <c r="G169" s="116" t="e">
        <v>#N/A</v>
      </c>
      <c r="H169" s="112" t="e">
        <v>#N/A</v>
      </c>
      <c r="I169" s="74"/>
      <c r="J169" s="74"/>
      <c r="K169" s="74"/>
      <c r="L169" s="74"/>
      <c r="M169" s="74"/>
      <c r="N169" s="74"/>
      <c r="O169" s="74"/>
      <c r="P169" s="74"/>
      <c r="Q169" s="74"/>
      <c r="R169" s="74"/>
      <c r="S169" s="74"/>
      <c r="T169" s="74"/>
      <c r="U169" s="74"/>
      <c r="V169" s="74"/>
      <c r="W169" s="74"/>
      <c r="X169" s="74"/>
      <c r="Y169" s="74"/>
      <c r="Z169" s="74"/>
    </row>
    <row r="170" spans="1:26" ht="19.5" thickBot="1" x14ac:dyDescent="0.35">
      <c r="C170" s="40" t="str">
        <f>List!$B$8</f>
        <v>NOx emissions</v>
      </c>
      <c r="D170" s="45" t="s">
        <v>193</v>
      </c>
      <c r="E170" s="41" t="e">
        <v>#N/A</v>
      </c>
      <c r="F170" s="41" t="e">
        <v>#N/A</v>
      </c>
      <c r="G170" s="41" t="e">
        <v>#N/A</v>
      </c>
      <c r="H170" s="41" t="e">
        <v>#N/A</v>
      </c>
      <c r="I170" s="73"/>
      <c r="J170" s="73"/>
      <c r="K170" s="73"/>
      <c r="L170" s="73"/>
      <c r="M170" s="73"/>
      <c r="N170" s="73"/>
      <c r="O170" s="73"/>
      <c r="P170" s="73"/>
      <c r="Q170" s="73"/>
      <c r="R170" s="73"/>
      <c r="S170" s="73"/>
      <c r="T170" s="73"/>
      <c r="U170" s="73"/>
      <c r="V170" s="73"/>
      <c r="W170" s="73"/>
      <c r="X170" s="73"/>
      <c r="Y170" s="73"/>
      <c r="Z170" s="73"/>
    </row>
    <row r="171" spans="1:26" x14ac:dyDescent="0.25">
      <c r="A171" s="52" t="str">
        <f>CONCATENATE(C170," - ",D171,"%")</f>
        <v>NOx emissions - 0%</v>
      </c>
      <c r="C171" s="122" t="s">
        <v>124</v>
      </c>
      <c r="D171" s="11">
        <v>0</v>
      </c>
      <c r="E171" s="20" t="e">
        <v>#N/A</v>
      </c>
      <c r="F171" s="20">
        <v>66.429534319108271</v>
      </c>
      <c r="G171" s="20">
        <v>50.151221564220222</v>
      </c>
      <c r="H171" s="69">
        <v>156.4726757702885</v>
      </c>
      <c r="I171" s="74"/>
      <c r="J171" s="74"/>
      <c r="K171" s="74"/>
      <c r="L171" s="74"/>
      <c r="M171" s="74"/>
      <c r="N171" s="74"/>
      <c r="O171" s="74"/>
      <c r="P171" s="74"/>
      <c r="Q171" s="74"/>
      <c r="R171" s="74"/>
      <c r="S171" s="74"/>
      <c r="T171" s="74"/>
      <c r="U171" s="74"/>
      <c r="V171" s="74"/>
      <c r="W171" s="74"/>
      <c r="X171" s="74"/>
      <c r="Y171" s="74"/>
      <c r="Z171" s="74"/>
    </row>
    <row r="172" spans="1:26" x14ac:dyDescent="0.25">
      <c r="A172" s="52" t="str">
        <f>CONCATENATE(C170," - ",D172,"%")</f>
        <v>NOx emissions - 10%</v>
      </c>
      <c r="C172" s="123"/>
      <c r="D172" s="94">
        <v>10</v>
      </c>
      <c r="E172" s="64" t="e">
        <v>#N/A</v>
      </c>
      <c r="F172" s="64" t="e">
        <v>#N/A</v>
      </c>
      <c r="G172" s="64" t="e">
        <v>#N/A</v>
      </c>
      <c r="H172" s="68" t="e">
        <v>#N/A</v>
      </c>
      <c r="I172" s="74"/>
      <c r="J172" s="74"/>
      <c r="K172" s="74"/>
      <c r="L172" s="74"/>
      <c r="M172" s="74"/>
      <c r="N172" s="74"/>
      <c r="O172" s="74"/>
      <c r="P172" s="74"/>
      <c r="Q172" s="74"/>
      <c r="R172" s="74"/>
      <c r="S172" s="74"/>
      <c r="T172" s="74"/>
      <c r="U172" s="74"/>
      <c r="V172" s="74"/>
      <c r="W172" s="74"/>
      <c r="X172" s="74"/>
      <c r="Y172" s="74"/>
      <c r="Z172" s="74"/>
    </row>
    <row r="173" spans="1:26" x14ac:dyDescent="0.25">
      <c r="A173" s="52" t="str">
        <f>CONCATENATE(C170," - ",D173,"%")</f>
        <v>NOx emissions - 20%</v>
      </c>
      <c r="C173" s="123"/>
      <c r="D173" s="94">
        <v>20</v>
      </c>
      <c r="E173" s="64" t="e">
        <v>#N/A</v>
      </c>
      <c r="F173" s="64" t="e">
        <v>#N/A</v>
      </c>
      <c r="G173" s="64" t="e">
        <v>#N/A</v>
      </c>
      <c r="H173" s="68" t="e">
        <v>#N/A</v>
      </c>
      <c r="I173" s="74"/>
      <c r="J173" s="74"/>
      <c r="K173" s="74"/>
      <c r="L173" s="74"/>
      <c r="M173" s="74"/>
      <c r="N173" s="74"/>
      <c r="O173" s="74"/>
      <c r="P173" s="74"/>
      <c r="Q173" s="74"/>
      <c r="R173" s="74"/>
      <c r="S173" s="74"/>
      <c r="T173" s="74"/>
      <c r="U173" s="74"/>
      <c r="V173" s="74"/>
      <c r="W173" s="74"/>
      <c r="X173" s="74"/>
      <c r="Y173" s="74"/>
      <c r="Z173" s="74"/>
    </row>
    <row r="174" spans="1:26" x14ac:dyDescent="0.25">
      <c r="A174" s="52" t="str">
        <f>CONCATENATE(C170," - ",D174,"%")</f>
        <v>NOx emissions - 23%</v>
      </c>
      <c r="C174" s="123"/>
      <c r="D174" s="94">
        <v>23</v>
      </c>
      <c r="E174" s="64" t="e">
        <v>#N/A</v>
      </c>
      <c r="F174" s="64" t="e">
        <v>#N/A</v>
      </c>
      <c r="G174" s="64">
        <v>59.561684701909591</v>
      </c>
      <c r="H174" s="68">
        <v>104.62247277937576</v>
      </c>
      <c r="I174" s="74"/>
      <c r="J174" s="74"/>
      <c r="K174" s="74"/>
      <c r="L174" s="74"/>
      <c r="M174" s="74"/>
      <c r="N174" s="74"/>
      <c r="O174" s="74"/>
      <c r="P174" s="74"/>
      <c r="Q174" s="74"/>
      <c r="R174" s="74"/>
      <c r="S174" s="74"/>
      <c r="T174" s="74"/>
      <c r="U174" s="74"/>
      <c r="V174" s="74"/>
      <c r="W174" s="74"/>
      <c r="X174" s="74"/>
      <c r="Y174" s="74"/>
      <c r="Z174" s="74"/>
    </row>
    <row r="175" spans="1:26" x14ac:dyDescent="0.25">
      <c r="A175" s="52" t="str">
        <f>CONCATENATE(C170," - ",D175,"%")</f>
        <v>NOx emissions - 30%</v>
      </c>
      <c r="C175" s="123"/>
      <c r="D175" s="94">
        <v>30</v>
      </c>
      <c r="E175" s="64" t="e">
        <v>#N/A</v>
      </c>
      <c r="F175" s="64" t="e">
        <v>#N/A</v>
      </c>
      <c r="G175" s="64" t="e">
        <v>#N/A</v>
      </c>
      <c r="H175" s="68" t="e">
        <v>#N/A</v>
      </c>
      <c r="I175" s="74"/>
      <c r="J175" s="74"/>
      <c r="K175" s="74"/>
      <c r="L175" s="74"/>
      <c r="M175" s="74"/>
      <c r="N175" s="74"/>
      <c r="O175" s="74"/>
      <c r="P175" s="74"/>
      <c r="Q175" s="74"/>
      <c r="R175" s="74"/>
      <c r="S175" s="74"/>
      <c r="T175" s="74"/>
      <c r="U175" s="74"/>
      <c r="V175" s="74"/>
      <c r="W175" s="74"/>
      <c r="X175" s="74"/>
      <c r="Y175" s="74"/>
      <c r="Z175" s="74"/>
    </row>
    <row r="176" spans="1:26" x14ac:dyDescent="0.25">
      <c r="A176" s="52" t="str">
        <f>CONCATENATE(C170," - ",D176,"%")</f>
        <v>NOx emissions - 40%</v>
      </c>
      <c r="C176" s="123"/>
      <c r="D176" s="94">
        <v>40</v>
      </c>
      <c r="E176" s="64" t="e">
        <v>#N/A</v>
      </c>
      <c r="F176" s="64">
        <v>51.049166212415244</v>
      </c>
      <c r="G176" s="64">
        <v>45.738944103436701</v>
      </c>
      <c r="H176" s="68">
        <v>57.66095581221601</v>
      </c>
      <c r="I176" s="74"/>
      <c r="J176" s="74"/>
      <c r="K176" s="74"/>
      <c r="L176" s="74"/>
      <c r="M176" s="74"/>
      <c r="N176" s="74"/>
      <c r="O176" s="74"/>
      <c r="P176" s="74"/>
      <c r="Q176" s="74"/>
      <c r="R176" s="74"/>
      <c r="S176" s="74"/>
      <c r="T176" s="74"/>
      <c r="U176" s="74"/>
      <c r="V176" s="74"/>
      <c r="W176" s="74"/>
      <c r="X176" s="74"/>
      <c r="Y176" s="74"/>
      <c r="Z176" s="74"/>
    </row>
    <row r="177" spans="1:26" x14ac:dyDescent="0.25">
      <c r="A177" s="52" t="str">
        <f>CONCATENATE(C170," - ",D177,"%")</f>
        <v>NOx emissions - 50%</v>
      </c>
      <c r="C177" s="123"/>
      <c r="D177" s="94">
        <v>50</v>
      </c>
      <c r="E177" s="64" t="e">
        <v>#N/A</v>
      </c>
      <c r="F177" s="64" t="e">
        <v>#N/A</v>
      </c>
      <c r="G177" s="64" t="e">
        <v>#N/A</v>
      </c>
      <c r="H177" s="68" t="e">
        <v>#N/A</v>
      </c>
      <c r="I177" s="74"/>
      <c r="J177" s="74"/>
      <c r="K177" s="74"/>
      <c r="L177" s="74"/>
      <c r="M177" s="74"/>
      <c r="N177" s="74"/>
      <c r="O177" s="74"/>
      <c r="P177" s="74"/>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6" t="e">
        <v>#N/A</v>
      </c>
      <c r="F178" s="116" t="e">
        <v>#N/A</v>
      </c>
      <c r="G178" s="116" t="e">
        <v>#N/A</v>
      </c>
      <c r="H178" s="112" t="e">
        <v>#N/A</v>
      </c>
      <c r="I178" s="74"/>
      <c r="J178" s="74"/>
      <c r="K178" s="74"/>
      <c r="L178" s="74"/>
      <c r="M178" s="74"/>
      <c r="N178" s="74"/>
      <c r="O178" s="74"/>
      <c r="P178" s="74"/>
      <c r="Q178" s="74"/>
      <c r="R178" s="74"/>
      <c r="S178" s="74"/>
      <c r="T178" s="74"/>
      <c r="U178" s="74"/>
      <c r="V178" s="74"/>
      <c r="W178" s="74"/>
      <c r="X178" s="74"/>
      <c r="Y178" s="74"/>
      <c r="Z178" s="74"/>
    </row>
    <row r="179" spans="1:26" ht="19.5" thickBot="1" x14ac:dyDescent="0.35">
      <c r="C179" s="40" t="str">
        <f>List!$B$5</f>
        <v>Qtest (input)</v>
      </c>
      <c r="D179" s="45" t="s">
        <v>194</v>
      </c>
      <c r="E179" s="41" t="e">
        <v>#N/A</v>
      </c>
      <c r="F179" s="41" t="e">
        <v>#N/A</v>
      </c>
      <c r="G179" s="41" t="e">
        <v>#N/A</v>
      </c>
      <c r="H179" s="41" t="e">
        <v>#N/A</v>
      </c>
      <c r="I179" s="73"/>
      <c r="J179" s="73"/>
      <c r="K179" s="73"/>
      <c r="L179" s="73"/>
      <c r="M179" s="73"/>
      <c r="N179" s="73"/>
      <c r="O179" s="73"/>
      <c r="P179" s="73"/>
      <c r="Q179" s="73"/>
      <c r="R179" s="73"/>
      <c r="S179" s="73"/>
      <c r="T179" s="73"/>
      <c r="U179" s="73"/>
      <c r="V179" s="73"/>
      <c r="W179" s="73"/>
      <c r="X179" s="73"/>
      <c r="Y179" s="73"/>
      <c r="Z179" s="73"/>
    </row>
    <row r="180" spans="1:26" x14ac:dyDescent="0.25">
      <c r="A180" s="52" t="str">
        <f>CONCATENATE(C179," - ",D180,"%")</f>
        <v>Qtest (input) - 0%</v>
      </c>
      <c r="C180" s="122" t="s">
        <v>124</v>
      </c>
      <c r="D180" s="11">
        <v>0</v>
      </c>
      <c r="E180" s="20" t="e">
        <v>#N/A</v>
      </c>
      <c r="F180" s="20">
        <v>2.3221499778851928</v>
      </c>
      <c r="G180" s="20">
        <v>4.2427765509325077</v>
      </c>
      <c r="H180" s="69">
        <v>3.3203477237544621</v>
      </c>
      <c r="I180" s="74"/>
      <c r="J180" s="74"/>
      <c r="K180" s="74"/>
      <c r="L180" s="74"/>
      <c r="M180" s="74"/>
      <c r="N180" s="74"/>
      <c r="O180" s="74"/>
      <c r="P180" s="74"/>
      <c r="Q180" s="74"/>
      <c r="R180" s="74"/>
      <c r="S180" s="74"/>
      <c r="T180" s="74"/>
      <c r="U180" s="74"/>
      <c r="V180" s="74"/>
      <c r="W180" s="74"/>
      <c r="X180" s="74"/>
      <c r="Y180" s="74"/>
      <c r="Z180" s="74"/>
    </row>
    <row r="181" spans="1:26" x14ac:dyDescent="0.25">
      <c r="A181" s="52" t="str">
        <f>CONCATENATE(C179," - ",D181,"%")</f>
        <v>Qtest (input) - 10%</v>
      </c>
      <c r="C181" s="123"/>
      <c r="D181" s="94">
        <v>10</v>
      </c>
      <c r="E181" s="64" t="e">
        <v>#N/A</v>
      </c>
      <c r="F181" s="64" t="e">
        <v>#N/A</v>
      </c>
      <c r="G181" s="64" t="e">
        <v>#N/A</v>
      </c>
      <c r="H181" s="68" t="e">
        <v>#N/A</v>
      </c>
      <c r="I181" s="74"/>
      <c r="J181" s="74"/>
      <c r="K181" s="74"/>
      <c r="L181" s="74"/>
      <c r="M181" s="74"/>
      <c r="N181" s="74"/>
      <c r="O181" s="74"/>
      <c r="P181" s="74"/>
      <c r="Q181" s="74"/>
      <c r="R181" s="74"/>
      <c r="S181" s="74"/>
      <c r="T181" s="74"/>
      <c r="U181" s="74"/>
      <c r="V181" s="74"/>
      <c r="W181" s="74"/>
      <c r="X181" s="74"/>
      <c r="Y181" s="74"/>
      <c r="Z181" s="74"/>
    </row>
    <row r="182" spans="1:26" x14ac:dyDescent="0.25">
      <c r="A182" s="52" t="str">
        <f>CONCATENATE(C179," - ",D182,"%")</f>
        <v>Qtest (input) - 20%</v>
      </c>
      <c r="C182" s="123"/>
      <c r="D182" s="94">
        <v>20</v>
      </c>
      <c r="E182" s="64" t="e">
        <v>#N/A</v>
      </c>
      <c r="F182" s="64" t="e">
        <v>#N/A</v>
      </c>
      <c r="G182" s="64" t="e">
        <v>#N/A</v>
      </c>
      <c r="H182" s="68" t="e">
        <v>#N/A</v>
      </c>
      <c r="I182" s="74"/>
      <c r="J182" s="74"/>
      <c r="K182" s="74"/>
      <c r="L182" s="74"/>
      <c r="M182" s="74"/>
      <c r="N182" s="74"/>
      <c r="O182" s="74"/>
      <c r="P182" s="74"/>
      <c r="Q182" s="74"/>
      <c r="R182" s="74"/>
      <c r="S182" s="74"/>
      <c r="T182" s="74"/>
      <c r="U182" s="74"/>
      <c r="V182" s="74"/>
      <c r="W182" s="74"/>
      <c r="X182" s="74"/>
      <c r="Y182" s="74"/>
      <c r="Z182" s="74"/>
    </row>
    <row r="183" spans="1:26" x14ac:dyDescent="0.25">
      <c r="A183" s="52" t="str">
        <f>CONCATENATE(C179," - ",D183,"%")</f>
        <v>Qtest (input) - 23%</v>
      </c>
      <c r="C183" s="123"/>
      <c r="D183" s="94">
        <v>23</v>
      </c>
      <c r="E183" s="64" t="e">
        <v>#N/A</v>
      </c>
      <c r="F183" s="64" t="e">
        <v>#N/A</v>
      </c>
      <c r="G183" s="64">
        <v>4.2134987233437595</v>
      </c>
      <c r="H183" s="68">
        <v>3.0507446817268504</v>
      </c>
      <c r="I183" s="74"/>
      <c r="J183" s="74"/>
      <c r="K183" s="74"/>
      <c r="L183" s="74"/>
      <c r="M183" s="74"/>
      <c r="N183" s="74"/>
      <c r="O183" s="74"/>
      <c r="P183" s="74"/>
      <c r="Q183" s="74"/>
      <c r="R183" s="74"/>
      <c r="S183" s="74"/>
      <c r="T183" s="74"/>
      <c r="U183" s="74"/>
      <c r="V183" s="74"/>
      <c r="W183" s="74"/>
      <c r="X183" s="74"/>
      <c r="Y183" s="74"/>
      <c r="Z183" s="74"/>
    </row>
    <row r="184" spans="1:26" x14ac:dyDescent="0.25">
      <c r="A184" s="52" t="str">
        <f>CONCATENATE(C179," - ",D184,"%")</f>
        <v>Qtest (input) - 30%</v>
      </c>
      <c r="C184" s="123"/>
      <c r="D184" s="94">
        <v>30</v>
      </c>
      <c r="E184" s="64" t="e">
        <v>#N/A</v>
      </c>
      <c r="F184" s="64" t="e">
        <v>#N/A</v>
      </c>
      <c r="G184" s="64" t="e">
        <v>#N/A</v>
      </c>
      <c r="H184" s="68" t="e">
        <v>#N/A</v>
      </c>
      <c r="I184" s="74"/>
      <c r="J184" s="74"/>
      <c r="K184" s="74"/>
      <c r="L184" s="74"/>
      <c r="M184" s="74"/>
      <c r="N184" s="74"/>
      <c r="O184" s="74"/>
      <c r="P184" s="74"/>
      <c r="Q184" s="74"/>
      <c r="R184" s="74"/>
      <c r="S184" s="74"/>
      <c r="T184" s="74"/>
      <c r="U184" s="74"/>
      <c r="V184" s="74"/>
      <c r="W184" s="74"/>
      <c r="X184" s="74"/>
      <c r="Y184" s="74"/>
      <c r="Z184" s="74"/>
    </row>
    <row r="185" spans="1:26" x14ac:dyDescent="0.25">
      <c r="A185" s="52" t="str">
        <f>CONCATENATE(C179," - ",D185,"%")</f>
        <v>Qtest (input) - 40%</v>
      </c>
      <c r="C185" s="123"/>
      <c r="D185" s="94">
        <v>40</v>
      </c>
      <c r="E185" s="64" t="e">
        <v>#N/A</v>
      </c>
      <c r="F185" s="64">
        <v>2.1115432866816204</v>
      </c>
      <c r="G185" s="64">
        <v>4.2351234617045241</v>
      </c>
      <c r="H185" s="68">
        <v>2.9500565675712673</v>
      </c>
      <c r="I185" s="74"/>
      <c r="J185" s="74"/>
      <c r="K185" s="74"/>
      <c r="L185" s="74"/>
      <c r="M185" s="74"/>
      <c r="N185" s="74"/>
      <c r="O185" s="74"/>
      <c r="P185" s="74"/>
      <c r="Q185" s="74"/>
      <c r="R185" s="74"/>
      <c r="S185" s="74"/>
      <c r="T185" s="74"/>
      <c r="U185" s="74"/>
      <c r="V185" s="74"/>
      <c r="W185" s="74"/>
      <c r="X185" s="74"/>
      <c r="Y185" s="74"/>
      <c r="Z185" s="74"/>
    </row>
    <row r="186" spans="1:26" x14ac:dyDescent="0.25">
      <c r="A186" s="52" t="str">
        <f>CONCATENATE(C179," - ",D186,"%")</f>
        <v>Qtest (input) - 50%</v>
      </c>
      <c r="C186" s="123"/>
      <c r="D186" s="94">
        <v>50</v>
      </c>
      <c r="E186" s="64" t="e">
        <v>#N/A</v>
      </c>
      <c r="F186" s="64" t="e">
        <v>#N/A</v>
      </c>
      <c r="G186" s="64" t="e">
        <v>#N/A</v>
      </c>
      <c r="H186" s="68" t="e">
        <v>#N/A</v>
      </c>
      <c r="I186" s="74"/>
      <c r="J186" s="74"/>
      <c r="K186" s="74"/>
      <c r="L186" s="74"/>
      <c r="M186" s="74"/>
      <c r="N186" s="74"/>
      <c r="O186" s="74"/>
      <c r="P186" s="74"/>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6" t="e">
        <v>#N/A</v>
      </c>
      <c r="F187" s="116" t="e">
        <v>#N/A</v>
      </c>
      <c r="G187" s="116" t="e">
        <v>#N/A</v>
      </c>
      <c r="H187" s="112" t="e">
        <v>#N/A</v>
      </c>
      <c r="I187" s="74"/>
      <c r="J187" s="74"/>
      <c r="K187" s="74"/>
      <c r="L187" s="74"/>
      <c r="M187" s="74"/>
      <c r="N187" s="74"/>
      <c r="O187" s="74"/>
      <c r="P187" s="74"/>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41" t="e">
        <v>#N/A</v>
      </c>
      <c r="G188" s="41" t="e">
        <v>#N/A</v>
      </c>
      <c r="H188" s="41" t="e">
        <v>#N/A</v>
      </c>
      <c r="I188" s="73"/>
      <c r="J188" s="73"/>
      <c r="K188" s="73"/>
      <c r="L188" s="73"/>
      <c r="M188" s="73"/>
      <c r="N188" s="73"/>
      <c r="O188" s="73"/>
      <c r="P188" s="73"/>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20" t="e">
        <v>#N/A</v>
      </c>
      <c r="F189" s="20">
        <v>134</v>
      </c>
      <c r="G189" s="20">
        <v>172.86</v>
      </c>
      <c r="H189" s="69" t="e">
        <v>#N/A</v>
      </c>
      <c r="I189" s="74"/>
      <c r="J189" s="74"/>
      <c r="K189" s="74"/>
      <c r="L189" s="74"/>
      <c r="M189" s="74"/>
      <c r="N189" s="74"/>
      <c r="O189" s="74"/>
      <c r="P189" s="74"/>
      <c r="Q189" s="74"/>
      <c r="R189" s="74"/>
      <c r="S189" s="74"/>
      <c r="T189" s="74"/>
      <c r="U189" s="74"/>
      <c r="V189" s="74"/>
      <c r="W189" s="74"/>
      <c r="X189" s="74"/>
      <c r="Y189" s="74"/>
      <c r="Z189" s="74"/>
    </row>
    <row r="190" spans="1:26" x14ac:dyDescent="0.25">
      <c r="A190" s="52" t="str">
        <f>CONCATENATE(C188," - ",D190,"%")</f>
        <v>Flue gases temperatures - 10%</v>
      </c>
      <c r="C190" s="123"/>
      <c r="D190" s="94">
        <v>10</v>
      </c>
      <c r="E190" s="64" t="e">
        <v>#N/A</v>
      </c>
      <c r="F190" s="64" t="e">
        <v>#N/A</v>
      </c>
      <c r="G190" s="64" t="e">
        <v>#N/A</v>
      </c>
      <c r="H190" s="68" t="e">
        <v>#N/A</v>
      </c>
      <c r="I190" s="74"/>
      <c r="J190" s="74"/>
      <c r="K190" s="74"/>
      <c r="L190" s="74"/>
      <c r="M190" s="74"/>
      <c r="N190" s="74"/>
      <c r="O190" s="74"/>
      <c r="P190" s="74"/>
      <c r="Q190" s="74"/>
      <c r="R190" s="74"/>
      <c r="S190" s="74"/>
      <c r="T190" s="74"/>
      <c r="U190" s="74"/>
      <c r="V190" s="74"/>
      <c r="W190" s="74"/>
      <c r="X190" s="74"/>
      <c r="Y190" s="74"/>
      <c r="Z190" s="74"/>
    </row>
    <row r="191" spans="1:26" x14ac:dyDescent="0.25">
      <c r="A191" s="52" t="str">
        <f>CONCATENATE(C188," - ",D191,"%")</f>
        <v>Flue gases temperatures - 20%</v>
      </c>
      <c r="C191" s="123"/>
      <c r="D191" s="94">
        <v>20</v>
      </c>
      <c r="E191" s="64" t="e">
        <v>#N/A</v>
      </c>
      <c r="F191" s="64" t="e">
        <v>#N/A</v>
      </c>
      <c r="G191" s="64" t="e">
        <v>#N/A</v>
      </c>
      <c r="H191" s="68" t="e">
        <v>#N/A</v>
      </c>
      <c r="I191" s="74"/>
      <c r="J191" s="74"/>
      <c r="K191" s="74"/>
      <c r="L191" s="74"/>
      <c r="M191" s="74"/>
      <c r="N191" s="74"/>
      <c r="O191" s="74"/>
      <c r="P191" s="74"/>
      <c r="Q191" s="74"/>
      <c r="R191" s="74"/>
      <c r="S191" s="74"/>
      <c r="T191" s="74"/>
      <c r="U191" s="74"/>
      <c r="V191" s="74"/>
      <c r="W191" s="74"/>
      <c r="X191" s="74"/>
      <c r="Y191" s="74"/>
      <c r="Z191" s="74"/>
    </row>
    <row r="192" spans="1:26" x14ac:dyDescent="0.25">
      <c r="A192" s="52" t="str">
        <f>CONCATENATE(C188," - ",D192,"%")</f>
        <v>Flue gases temperatures - 23%</v>
      </c>
      <c r="C192" s="123"/>
      <c r="D192" s="94">
        <v>23</v>
      </c>
      <c r="E192" s="64" t="e">
        <v>#N/A</v>
      </c>
      <c r="F192" s="64" t="e">
        <v>#N/A</v>
      </c>
      <c r="G192" s="64">
        <v>163.65</v>
      </c>
      <c r="H192" s="68" t="e">
        <v>#N/A</v>
      </c>
      <c r="I192" s="74"/>
      <c r="J192" s="74"/>
      <c r="K192" s="74"/>
      <c r="L192" s="74"/>
      <c r="M192" s="74"/>
      <c r="N192" s="74"/>
      <c r="O192" s="74"/>
      <c r="P192" s="74"/>
      <c r="Q192" s="74"/>
      <c r="R192" s="74"/>
      <c r="S192" s="74"/>
      <c r="T192" s="74"/>
      <c r="U192" s="74"/>
      <c r="V192" s="74"/>
      <c r="W192" s="74"/>
      <c r="X192" s="74"/>
      <c r="Y192" s="74"/>
      <c r="Z192" s="74"/>
    </row>
    <row r="193" spans="1:26" x14ac:dyDescent="0.25">
      <c r="A193" s="52" t="str">
        <f>CONCATENATE(C188," - ",D193,"%")</f>
        <v>Flue gases temperatures - 30%</v>
      </c>
      <c r="C193" s="123"/>
      <c r="D193" s="94">
        <v>30</v>
      </c>
      <c r="E193" s="64" t="e">
        <v>#N/A</v>
      </c>
      <c r="F193" s="64" t="e">
        <v>#N/A</v>
      </c>
      <c r="G193" s="64" t="e">
        <v>#N/A</v>
      </c>
      <c r="H193" s="68" t="e">
        <v>#N/A</v>
      </c>
      <c r="I193" s="74"/>
      <c r="J193" s="74"/>
      <c r="K193" s="74"/>
      <c r="L193" s="74"/>
      <c r="M193" s="74"/>
      <c r="N193" s="74"/>
      <c r="O193" s="74"/>
      <c r="P193" s="74"/>
      <c r="Q193" s="74"/>
      <c r="R193" s="74"/>
      <c r="S193" s="74"/>
      <c r="T193" s="74"/>
      <c r="U193" s="74"/>
      <c r="V193" s="74"/>
      <c r="W193" s="74"/>
      <c r="X193" s="74"/>
      <c r="Y193" s="74"/>
      <c r="Z193" s="74"/>
    </row>
    <row r="194" spans="1:26" x14ac:dyDescent="0.25">
      <c r="A194" s="52" t="str">
        <f>CONCATENATE(C188," - ",D194,"%")</f>
        <v>Flue gases temperatures - 40%</v>
      </c>
      <c r="C194" s="123"/>
      <c r="D194" s="94">
        <v>40</v>
      </c>
      <c r="E194" s="64" t="e">
        <v>#N/A</v>
      </c>
      <c r="F194" s="64">
        <v>126</v>
      </c>
      <c r="G194" s="64">
        <v>162.6</v>
      </c>
      <c r="H194" s="68" t="e">
        <v>#N/A</v>
      </c>
      <c r="I194" s="74"/>
      <c r="J194" s="74"/>
      <c r="K194" s="74"/>
      <c r="L194" s="74"/>
      <c r="M194" s="74"/>
      <c r="N194" s="74"/>
      <c r="O194" s="74"/>
      <c r="P194" s="74"/>
      <c r="Q194" s="74"/>
      <c r="R194" s="74"/>
      <c r="S194" s="74"/>
      <c r="T194" s="74"/>
      <c r="U194" s="74"/>
      <c r="V194" s="74"/>
      <c r="W194" s="74"/>
      <c r="X194" s="74"/>
      <c r="Y194" s="74"/>
      <c r="Z194" s="74"/>
    </row>
    <row r="195" spans="1:26" x14ac:dyDescent="0.25">
      <c r="A195" s="52" t="str">
        <f>CONCATENATE(C188," - ",D195,"%")</f>
        <v>Flue gases temperatures - 50%</v>
      </c>
      <c r="C195" s="123"/>
      <c r="D195" s="94">
        <v>50</v>
      </c>
      <c r="E195" s="64" t="e">
        <v>#N/A</v>
      </c>
      <c r="F195" s="64" t="e">
        <v>#N/A</v>
      </c>
      <c r="G195" s="64" t="e">
        <v>#N/A</v>
      </c>
      <c r="H195" s="68" t="e">
        <v>#N/A</v>
      </c>
      <c r="I195" s="74"/>
      <c r="J195" s="74"/>
      <c r="K195" s="74"/>
      <c r="L195" s="74"/>
      <c r="M195" s="74"/>
      <c r="N195" s="74"/>
      <c r="O195" s="74"/>
      <c r="P195" s="74"/>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6" t="e">
        <v>#N/A</v>
      </c>
      <c r="F196" s="116" t="e">
        <v>#N/A</v>
      </c>
      <c r="G196" s="116" t="e">
        <v>#N/A</v>
      </c>
      <c r="H196" s="112" t="e">
        <v>#N/A</v>
      </c>
      <c r="I196" s="74"/>
      <c r="J196" s="74"/>
      <c r="K196" s="74"/>
      <c r="L196" s="74"/>
      <c r="M196" s="74"/>
      <c r="N196" s="74"/>
      <c r="O196" s="74"/>
      <c r="P196" s="74"/>
      <c r="Q196" s="74"/>
      <c r="R196" s="74"/>
      <c r="S196" s="74"/>
      <c r="T196" s="74"/>
      <c r="U196" s="74"/>
      <c r="V196" s="74"/>
      <c r="W196" s="74"/>
      <c r="X196" s="74"/>
      <c r="Y196" s="74"/>
      <c r="Z196" s="74"/>
    </row>
    <row r="197" spans="1:26" ht="19.5" thickBot="1" x14ac:dyDescent="0.35">
      <c r="C197" s="40" t="str">
        <f>List!$B$9</f>
        <v>CO2 emissions</v>
      </c>
      <c r="D197" s="45" t="s">
        <v>196</v>
      </c>
      <c r="E197" s="41" t="e">
        <v>#N/A</v>
      </c>
      <c r="F197" s="41" t="e">
        <v>#N/A</v>
      </c>
      <c r="G197" s="41" t="e">
        <v>#N/A</v>
      </c>
      <c r="H197" s="41" t="e">
        <v>#N/A</v>
      </c>
      <c r="I197" s="73"/>
      <c r="J197" s="73"/>
      <c r="K197" s="73"/>
      <c r="L197" s="73"/>
      <c r="M197" s="73"/>
      <c r="N197" s="73"/>
      <c r="O197" s="73"/>
      <c r="P197" s="73"/>
      <c r="Q197" s="73"/>
      <c r="R197" s="73"/>
      <c r="S197" s="73"/>
      <c r="T197" s="73"/>
      <c r="U197" s="73"/>
      <c r="V197" s="73"/>
      <c r="W197" s="73"/>
      <c r="X197" s="73"/>
      <c r="Y197" s="73"/>
      <c r="Z197" s="73"/>
    </row>
    <row r="198" spans="1:26" x14ac:dyDescent="0.25">
      <c r="A198" s="52" t="str">
        <f>CONCATENATE(C197," - ",D198,"%")</f>
        <v>CO2 emissions - 0%</v>
      </c>
      <c r="C198" s="122" t="s">
        <v>124</v>
      </c>
      <c r="D198" s="11">
        <v>0</v>
      </c>
      <c r="E198" s="20" t="e">
        <v>#N/A</v>
      </c>
      <c r="F198" s="20">
        <v>2.33</v>
      </c>
      <c r="G198" s="20">
        <v>1.81</v>
      </c>
      <c r="H198" s="69">
        <v>0.23799999999999999</v>
      </c>
      <c r="I198" s="74"/>
      <c r="J198" s="74"/>
      <c r="K198" s="74"/>
      <c r="L198" s="74"/>
      <c r="M198" s="74"/>
      <c r="N198" s="74"/>
      <c r="O198" s="74"/>
      <c r="P198" s="74"/>
      <c r="Q198" s="74"/>
      <c r="R198" s="74"/>
      <c r="S198" s="74"/>
      <c r="T198" s="74"/>
      <c r="U198" s="74"/>
      <c r="V198" s="74"/>
      <c r="W198" s="74"/>
      <c r="X198" s="74"/>
      <c r="Y198" s="74"/>
      <c r="Z198" s="74"/>
    </row>
    <row r="199" spans="1:26" x14ac:dyDescent="0.25">
      <c r="A199" s="52" t="str">
        <f>CONCATENATE(C197," - ",D199,"%")</f>
        <v>CO2 emissions - 10%</v>
      </c>
      <c r="C199" s="123"/>
      <c r="D199" s="94">
        <v>10</v>
      </c>
      <c r="E199" s="64" t="e">
        <v>#N/A</v>
      </c>
      <c r="F199" s="64" t="e">
        <v>#N/A</v>
      </c>
      <c r="G199" s="64" t="e">
        <v>#N/A</v>
      </c>
      <c r="H199" s="68" t="e">
        <v>#N/A</v>
      </c>
      <c r="I199" s="74"/>
      <c r="J199" s="74"/>
      <c r="K199" s="74"/>
      <c r="L199" s="74"/>
      <c r="M199" s="74"/>
      <c r="N199" s="74"/>
      <c r="O199" s="74"/>
      <c r="P199" s="74"/>
      <c r="Q199" s="74"/>
      <c r="R199" s="74"/>
      <c r="S199" s="74"/>
      <c r="T199" s="74"/>
      <c r="U199" s="74"/>
      <c r="V199" s="74"/>
      <c r="W199" s="74"/>
      <c r="X199" s="74"/>
      <c r="Y199" s="74"/>
      <c r="Z199" s="74"/>
    </row>
    <row r="200" spans="1:26" x14ac:dyDescent="0.25">
      <c r="A200" s="52" t="str">
        <f>CONCATENATE(C197," - ",D200,"%")</f>
        <v>CO2 emissions - 20%</v>
      </c>
      <c r="C200" s="123"/>
      <c r="D200" s="94">
        <v>20</v>
      </c>
      <c r="E200" s="64" t="e">
        <v>#N/A</v>
      </c>
      <c r="F200" s="64" t="e">
        <v>#N/A</v>
      </c>
      <c r="G200" s="64" t="e">
        <v>#N/A</v>
      </c>
      <c r="H200" s="68" t="e">
        <v>#N/A</v>
      </c>
      <c r="I200" s="74"/>
      <c r="J200" s="74"/>
      <c r="K200" s="74"/>
      <c r="L200" s="74"/>
      <c r="M200" s="74"/>
      <c r="N200" s="74"/>
      <c r="O200" s="74"/>
      <c r="P200" s="74"/>
      <c r="Q200" s="74"/>
      <c r="R200" s="74"/>
      <c r="S200" s="74"/>
      <c r="T200" s="74"/>
      <c r="U200" s="74"/>
      <c r="V200" s="74"/>
      <c r="W200" s="74"/>
      <c r="X200" s="74"/>
      <c r="Y200" s="74"/>
      <c r="Z200" s="74"/>
    </row>
    <row r="201" spans="1:26" x14ac:dyDescent="0.25">
      <c r="A201" s="52" t="str">
        <f>CONCATENATE(C197," - ",D201,"%")</f>
        <v>CO2 emissions - 23%</v>
      </c>
      <c r="C201" s="123"/>
      <c r="D201" s="94">
        <v>23</v>
      </c>
      <c r="E201" s="64" t="e">
        <v>#N/A</v>
      </c>
      <c r="F201" s="64" t="e">
        <v>#N/A</v>
      </c>
      <c r="G201" s="64">
        <v>1.43</v>
      </c>
      <c r="H201" s="68">
        <v>0.188</v>
      </c>
      <c r="I201" s="74"/>
      <c r="J201" s="74"/>
      <c r="K201" s="74"/>
      <c r="L201" s="74"/>
      <c r="M201" s="74"/>
      <c r="N201" s="74"/>
      <c r="O201" s="74"/>
      <c r="P201" s="74"/>
      <c r="Q201" s="74"/>
      <c r="R201" s="74"/>
      <c r="S201" s="74"/>
      <c r="T201" s="74"/>
      <c r="U201" s="74"/>
      <c r="V201" s="74"/>
      <c r="W201" s="74"/>
      <c r="X201" s="74"/>
      <c r="Y201" s="74"/>
      <c r="Z201" s="74"/>
    </row>
    <row r="202" spans="1:26" x14ac:dyDescent="0.25">
      <c r="A202" s="52" t="str">
        <f>CONCATENATE(C197," - ",D202,"%")</f>
        <v>CO2 emissions - 30%</v>
      </c>
      <c r="C202" s="123"/>
      <c r="D202" s="94">
        <v>30</v>
      </c>
      <c r="E202" s="64" t="e">
        <v>#N/A</v>
      </c>
      <c r="F202" s="64" t="e">
        <v>#N/A</v>
      </c>
      <c r="G202" s="64" t="e">
        <v>#N/A</v>
      </c>
      <c r="H202" s="68" t="e">
        <v>#N/A</v>
      </c>
      <c r="I202" s="74"/>
      <c r="J202" s="74"/>
      <c r="K202" s="74"/>
      <c r="L202" s="74"/>
      <c r="M202" s="74"/>
      <c r="N202" s="74"/>
      <c r="O202" s="74"/>
      <c r="P202" s="74"/>
      <c r="Q202" s="74"/>
      <c r="R202" s="74"/>
      <c r="S202" s="74"/>
      <c r="T202" s="74"/>
      <c r="U202" s="74"/>
      <c r="V202" s="74"/>
      <c r="W202" s="74"/>
      <c r="X202" s="74"/>
      <c r="Y202" s="74"/>
      <c r="Z202" s="74"/>
    </row>
    <row r="203" spans="1:26" x14ac:dyDescent="0.25">
      <c r="A203" s="52" t="str">
        <f>CONCATENATE(C197," - ",D203,"%")</f>
        <v>CO2 emissions - 40%</v>
      </c>
      <c r="C203" s="123"/>
      <c r="D203" s="94">
        <v>40</v>
      </c>
      <c r="E203" s="64" t="e">
        <v>#N/A</v>
      </c>
      <c r="F203" s="64">
        <v>1.65</v>
      </c>
      <c r="G203" s="64">
        <v>1.42</v>
      </c>
      <c r="H203" s="68">
        <v>0.17599999999999999</v>
      </c>
      <c r="I203" s="74"/>
      <c r="J203" s="74"/>
      <c r="K203" s="74"/>
      <c r="L203" s="74"/>
      <c r="M203" s="74"/>
      <c r="N203" s="74"/>
      <c r="O203" s="74"/>
      <c r="P203" s="74"/>
      <c r="Q203" s="74"/>
      <c r="R203" s="74"/>
      <c r="S203" s="74"/>
      <c r="T203" s="74"/>
      <c r="U203" s="74"/>
      <c r="V203" s="74"/>
      <c r="W203" s="74"/>
      <c r="X203" s="74"/>
      <c r="Y203" s="74"/>
      <c r="Z203" s="74"/>
    </row>
    <row r="204" spans="1:26" x14ac:dyDescent="0.25">
      <c r="A204" s="52" t="str">
        <f>CONCATENATE(C197," - ",D204,"%")</f>
        <v>CO2 emissions - 50%</v>
      </c>
      <c r="C204" s="123"/>
      <c r="D204" s="94">
        <v>50</v>
      </c>
      <c r="E204" s="64" t="e">
        <v>#N/A</v>
      </c>
      <c r="F204" s="64" t="e">
        <v>#N/A</v>
      </c>
      <c r="G204" s="64" t="e">
        <v>#N/A</v>
      </c>
      <c r="H204" s="68" t="e">
        <v>#N/A</v>
      </c>
      <c r="I204" s="74"/>
      <c r="J204" s="74"/>
      <c r="K204" s="74"/>
      <c r="L204" s="74"/>
      <c r="M204" s="74"/>
      <c r="N204" s="74"/>
      <c r="O204" s="74"/>
      <c r="P204" s="74"/>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6" t="e">
        <v>#N/A</v>
      </c>
      <c r="F205" s="116" t="e">
        <v>#N/A</v>
      </c>
      <c r="G205" s="116" t="e">
        <v>#N/A</v>
      </c>
      <c r="H205" s="112" t="e">
        <v>#N/A</v>
      </c>
      <c r="I205" s="74"/>
      <c r="J205" s="74"/>
      <c r="K205" s="74"/>
      <c r="L205" s="74"/>
      <c r="M205" s="74"/>
      <c r="N205" s="74"/>
      <c r="O205" s="74"/>
      <c r="P205" s="74"/>
      <c r="Q205" s="74"/>
      <c r="R205" s="74"/>
      <c r="S205" s="74"/>
      <c r="T205" s="74"/>
      <c r="U205" s="74"/>
      <c r="V205" s="74"/>
      <c r="W205" s="74"/>
      <c r="X205" s="74"/>
      <c r="Y205" s="74"/>
      <c r="Z205" s="74"/>
    </row>
    <row r="206" spans="1:26" ht="19.5" thickBot="1" x14ac:dyDescent="0.35">
      <c r="C206" s="40" t="str">
        <f>List!$B$10</f>
        <v>O2 emissions</v>
      </c>
      <c r="D206" s="45" t="s">
        <v>196</v>
      </c>
      <c r="E206" s="41" t="e">
        <v>#N/A</v>
      </c>
      <c r="F206" s="41" t="e">
        <v>#N/A</v>
      </c>
      <c r="G206" s="41" t="e">
        <v>#N/A</v>
      </c>
      <c r="H206" s="41" t="e">
        <v>#N/A</v>
      </c>
      <c r="I206" s="73"/>
      <c r="J206" s="73"/>
      <c r="K206" s="73"/>
      <c r="L206" s="73"/>
      <c r="M206" s="73"/>
      <c r="N206" s="73"/>
      <c r="O206" s="73"/>
      <c r="P206" s="73"/>
      <c r="Q206" s="73"/>
      <c r="R206" s="73"/>
      <c r="S206" s="73"/>
      <c r="T206" s="73"/>
      <c r="U206" s="73"/>
      <c r="V206" s="73"/>
      <c r="W206" s="73"/>
      <c r="X206" s="73"/>
      <c r="Y206" s="73"/>
      <c r="Z206" s="73"/>
    </row>
    <row r="207" spans="1:26" x14ac:dyDescent="0.25">
      <c r="A207" s="52" t="str">
        <f>CONCATENATE(C206," - ",D207,"%")</f>
        <v>O2 emissions - 0%</v>
      </c>
      <c r="C207" s="122" t="s">
        <v>124</v>
      </c>
      <c r="D207" s="11">
        <v>0</v>
      </c>
      <c r="E207" s="20" t="e">
        <v>#N/A</v>
      </c>
      <c r="F207" s="20">
        <v>17.55</v>
      </c>
      <c r="G207" s="20">
        <v>18.149999999999999</v>
      </c>
      <c r="H207" s="69" t="e">
        <v>#N/A</v>
      </c>
      <c r="I207" s="74"/>
      <c r="J207" s="74"/>
      <c r="K207" s="74"/>
      <c r="L207" s="74"/>
      <c r="M207" s="74"/>
      <c r="N207" s="74"/>
      <c r="O207" s="74"/>
      <c r="P207" s="74"/>
      <c r="Q207" s="74"/>
      <c r="R207" s="74"/>
      <c r="S207" s="74"/>
      <c r="T207" s="74"/>
      <c r="U207" s="74"/>
      <c r="V207" s="74"/>
      <c r="W207" s="74"/>
      <c r="X207" s="74"/>
      <c r="Y207" s="74"/>
      <c r="Z207" s="74"/>
    </row>
    <row r="208" spans="1:26" x14ac:dyDescent="0.25">
      <c r="A208" s="52" t="str">
        <f>CONCATENATE(C206," - ",D208,"%")</f>
        <v>O2 emissions - 10%</v>
      </c>
      <c r="C208" s="123"/>
      <c r="D208" s="94">
        <v>10</v>
      </c>
      <c r="E208" s="64" t="e">
        <v>#N/A</v>
      </c>
      <c r="F208" s="64" t="e">
        <v>#N/A</v>
      </c>
      <c r="G208" s="64" t="e">
        <v>#N/A</v>
      </c>
      <c r="H208" s="68" t="e">
        <v>#N/A</v>
      </c>
      <c r="I208" s="74"/>
      <c r="J208" s="74"/>
      <c r="K208" s="74"/>
      <c r="L208" s="74"/>
      <c r="M208" s="74"/>
      <c r="N208" s="74"/>
      <c r="O208" s="74"/>
      <c r="P208" s="74"/>
      <c r="Q208" s="74"/>
      <c r="R208" s="74"/>
      <c r="S208" s="74"/>
      <c r="T208" s="74"/>
      <c r="U208" s="74"/>
      <c r="V208" s="74"/>
      <c r="W208" s="74"/>
      <c r="X208" s="74"/>
      <c r="Y208" s="74"/>
      <c r="Z208" s="74"/>
    </row>
    <row r="209" spans="1:26" x14ac:dyDescent="0.25">
      <c r="A209" s="52" t="str">
        <f>CONCATENATE(C206," - ",D209,"%")</f>
        <v>O2 emissions - 20%</v>
      </c>
      <c r="C209" s="123"/>
      <c r="D209" s="94">
        <v>20</v>
      </c>
      <c r="E209" s="64" t="e">
        <v>#N/A</v>
      </c>
      <c r="F209" s="64" t="e">
        <v>#N/A</v>
      </c>
      <c r="G209" s="64" t="e">
        <v>#N/A</v>
      </c>
      <c r="H209" s="68" t="e">
        <v>#N/A</v>
      </c>
      <c r="I209" s="74"/>
      <c r="J209" s="74"/>
      <c r="K209" s="74"/>
      <c r="L209" s="74"/>
      <c r="M209" s="74"/>
      <c r="N209" s="74"/>
      <c r="O209" s="74"/>
      <c r="P209" s="74"/>
      <c r="Q209" s="74"/>
      <c r="R209" s="74"/>
      <c r="S209" s="74"/>
      <c r="T209" s="74"/>
      <c r="U209" s="74"/>
      <c r="V209" s="74"/>
      <c r="W209" s="74"/>
      <c r="X209" s="74"/>
      <c r="Y209" s="74"/>
      <c r="Z209" s="74"/>
    </row>
    <row r="210" spans="1:26" x14ac:dyDescent="0.25">
      <c r="A210" s="52" t="str">
        <f>CONCATENATE(C206," - ",D210,"%")</f>
        <v>O2 emissions - 23%</v>
      </c>
      <c r="C210" s="123"/>
      <c r="D210" s="94">
        <v>23</v>
      </c>
      <c r="E210" s="64" t="e">
        <v>#N/A</v>
      </c>
      <c r="F210" s="64" t="e">
        <v>#N/A</v>
      </c>
      <c r="G210" s="64">
        <v>18.399999999999999</v>
      </c>
      <c r="H210" s="68" t="e">
        <v>#N/A</v>
      </c>
      <c r="I210" s="74"/>
      <c r="J210" s="74"/>
      <c r="K210" s="74"/>
      <c r="L210" s="74"/>
      <c r="M210" s="74"/>
      <c r="N210" s="74"/>
      <c r="O210" s="74"/>
      <c r="P210" s="74"/>
      <c r="Q210" s="74"/>
      <c r="R210" s="74"/>
      <c r="S210" s="74"/>
      <c r="T210" s="74"/>
      <c r="U210" s="74"/>
      <c r="V210" s="74"/>
      <c r="W210" s="74"/>
      <c r="X210" s="74"/>
      <c r="Y210" s="74"/>
      <c r="Z210" s="74"/>
    </row>
    <row r="211" spans="1:26" x14ac:dyDescent="0.25">
      <c r="A211" s="52" t="str">
        <f>CONCATENATE(C206," - ",D211,"%")</f>
        <v>O2 emissions - 30%</v>
      </c>
      <c r="C211" s="123"/>
      <c r="D211" s="94">
        <v>30</v>
      </c>
      <c r="E211" s="64" t="e">
        <v>#N/A</v>
      </c>
      <c r="F211" s="64" t="e">
        <v>#N/A</v>
      </c>
      <c r="G211" s="64" t="e">
        <v>#N/A</v>
      </c>
      <c r="H211" s="68" t="e">
        <v>#N/A</v>
      </c>
      <c r="I211" s="74"/>
      <c r="J211" s="74"/>
      <c r="K211" s="74"/>
      <c r="L211" s="74"/>
      <c r="M211" s="74"/>
      <c r="N211" s="74"/>
      <c r="O211" s="74"/>
      <c r="P211" s="74"/>
      <c r="Q211" s="74"/>
      <c r="R211" s="74"/>
      <c r="S211" s="74"/>
      <c r="T211" s="74"/>
      <c r="U211" s="74"/>
      <c r="V211" s="74"/>
      <c r="W211" s="74"/>
      <c r="X211" s="74"/>
      <c r="Y211" s="74"/>
      <c r="Z211" s="74"/>
    </row>
    <row r="212" spans="1:26" x14ac:dyDescent="0.25">
      <c r="A212" s="52" t="str">
        <f>CONCATENATE(C206," - ",D212,"%")</f>
        <v>O2 emissions - 40%</v>
      </c>
      <c r="C212" s="123"/>
      <c r="D212" s="94">
        <v>40</v>
      </c>
      <c r="E212" s="64" t="e">
        <v>#N/A</v>
      </c>
      <c r="F212" s="64">
        <v>17.899999999999999</v>
      </c>
      <c r="G212" s="64">
        <v>18.329999999999998</v>
      </c>
      <c r="H212" s="68" t="e">
        <v>#N/A</v>
      </c>
      <c r="I212" s="74"/>
      <c r="J212" s="74"/>
      <c r="K212" s="74"/>
      <c r="L212" s="74"/>
      <c r="M212" s="74"/>
      <c r="N212" s="74"/>
      <c r="O212" s="74"/>
      <c r="P212" s="74"/>
      <c r="Q212" s="74"/>
      <c r="R212" s="74"/>
      <c r="S212" s="74"/>
      <c r="T212" s="74"/>
      <c r="U212" s="74"/>
      <c r="V212" s="74"/>
      <c r="W212" s="74"/>
      <c r="X212" s="74"/>
      <c r="Y212" s="74"/>
      <c r="Z212" s="74"/>
    </row>
    <row r="213" spans="1:26" x14ac:dyDescent="0.25">
      <c r="A213" s="52" t="str">
        <f>CONCATENATE(C206," - ",D213,"%")</f>
        <v>O2 emissions - 50%</v>
      </c>
      <c r="C213" s="123"/>
      <c r="D213" s="94">
        <v>50</v>
      </c>
      <c r="E213" s="64" t="e">
        <v>#N/A</v>
      </c>
      <c r="F213" s="64" t="e">
        <v>#N/A</v>
      </c>
      <c r="G213" s="64" t="e">
        <v>#N/A</v>
      </c>
      <c r="H213" s="68" t="e">
        <v>#N/A</v>
      </c>
      <c r="I213" s="74"/>
      <c r="J213" s="74"/>
      <c r="K213" s="74"/>
      <c r="L213" s="74"/>
      <c r="M213" s="74"/>
      <c r="N213" s="74"/>
      <c r="O213" s="74"/>
      <c r="P213" s="74"/>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6" t="e">
        <v>#N/A</v>
      </c>
      <c r="F214" s="116" t="e">
        <v>#N/A</v>
      </c>
      <c r="G214" s="116" t="e">
        <v>#N/A</v>
      </c>
      <c r="H214" s="112" t="e">
        <v>#N/A</v>
      </c>
      <c r="I214" s="74"/>
      <c r="J214" s="74"/>
      <c r="K214" s="74"/>
      <c r="L214" s="74"/>
      <c r="M214" s="74"/>
      <c r="N214" s="74"/>
      <c r="O214" s="74"/>
      <c r="P214" s="74"/>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41" t="e">
        <v>#N/A</v>
      </c>
      <c r="G215" s="41" t="e">
        <v>#N/A</v>
      </c>
      <c r="H215" s="41" t="e">
        <v>#N/A</v>
      </c>
      <c r="I215" s="73"/>
      <c r="J215" s="73"/>
      <c r="K215" s="73"/>
      <c r="L215" s="73"/>
      <c r="M215" s="73"/>
      <c r="N215" s="73"/>
      <c r="O215" s="73"/>
      <c r="P215" s="73"/>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33" t="e">
        <v>#N/A</v>
      </c>
      <c r="F216" s="20" t="e">
        <v>#N/A</v>
      </c>
      <c r="G216" s="20" t="e">
        <v>#N/A</v>
      </c>
      <c r="H216" s="69" t="e">
        <v>#N/A</v>
      </c>
      <c r="I216" s="74"/>
      <c r="J216" s="74"/>
      <c r="K216" s="74"/>
      <c r="L216" s="74"/>
      <c r="M216" s="74"/>
      <c r="N216" s="74"/>
      <c r="O216" s="74"/>
      <c r="P216" s="74"/>
      <c r="Q216" s="74"/>
      <c r="R216" s="74"/>
      <c r="S216" s="74"/>
      <c r="T216" s="74"/>
      <c r="U216" s="74"/>
      <c r="V216" s="74"/>
      <c r="W216" s="74"/>
      <c r="X216" s="74"/>
      <c r="Y216" s="74"/>
      <c r="Z216" s="74"/>
    </row>
    <row r="217" spans="1:26" x14ac:dyDescent="0.25">
      <c r="A217" s="52" t="str">
        <f>CONCATENATE(C215," - ",D217,"%")</f>
        <v>Unburnt UHC emissions - 23%</v>
      </c>
      <c r="C217" s="130"/>
      <c r="D217" s="94">
        <v>23</v>
      </c>
      <c r="E217" s="34" t="e">
        <v>#N/A</v>
      </c>
      <c r="F217" s="64" t="e">
        <v>#N/A</v>
      </c>
      <c r="G217" s="64" t="e">
        <v>#N/A</v>
      </c>
      <c r="H217" s="68" t="e">
        <v>#N/A</v>
      </c>
      <c r="I217" s="74"/>
      <c r="J217" s="74"/>
      <c r="K217" s="74"/>
      <c r="L217" s="74"/>
      <c r="M217" s="74"/>
      <c r="N217" s="74"/>
      <c r="O217" s="74"/>
      <c r="P217" s="74"/>
      <c r="Q217" s="74"/>
      <c r="R217" s="74"/>
      <c r="S217" s="74"/>
      <c r="T217" s="74"/>
      <c r="U217" s="74"/>
      <c r="V217" s="74"/>
      <c r="W217" s="74"/>
      <c r="X217" s="74"/>
      <c r="Y217" s="74"/>
      <c r="Z217" s="74"/>
    </row>
    <row r="218" spans="1:26" x14ac:dyDescent="0.25">
      <c r="A218" s="52" t="str">
        <f>CONCATENATE(C215," - ",D218,"%")</f>
        <v>Unburnt UHC emissions - 40%</v>
      </c>
      <c r="C218" s="130"/>
      <c r="D218" s="94">
        <v>40</v>
      </c>
      <c r="E218" s="34" t="e">
        <v>#N/A</v>
      </c>
      <c r="F218" s="64" t="e">
        <v>#N/A</v>
      </c>
      <c r="G218" s="64" t="e">
        <v>#N/A</v>
      </c>
      <c r="H218" s="68" t="e">
        <v>#N/A</v>
      </c>
      <c r="I218" s="74"/>
      <c r="J218" s="74"/>
      <c r="K218" s="74"/>
      <c r="L218" s="74"/>
      <c r="M218" s="74"/>
      <c r="N218" s="74"/>
      <c r="O218" s="74"/>
      <c r="P218" s="74"/>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117" t="e">
        <v>#N/A</v>
      </c>
      <c r="F219" s="116" t="e">
        <v>#N/A</v>
      </c>
      <c r="G219" s="116" t="e">
        <v>#N/A</v>
      </c>
      <c r="H219" s="112" t="e">
        <v>#N/A</v>
      </c>
      <c r="I219" s="74"/>
      <c r="J219" s="74"/>
      <c r="K219" s="74"/>
      <c r="L219" s="74"/>
      <c r="M219" s="74"/>
      <c r="N219" s="74"/>
      <c r="O219" s="74"/>
      <c r="P219" s="74"/>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41" t="e">
        <v>#N/A</v>
      </c>
      <c r="G220" s="41" t="e">
        <v>#N/A</v>
      </c>
      <c r="H220" s="41" t="e">
        <v>#N/A</v>
      </c>
      <c r="I220" s="73"/>
      <c r="J220" s="73"/>
      <c r="K220" s="73"/>
      <c r="L220" s="73"/>
      <c r="M220" s="73"/>
      <c r="N220" s="73"/>
      <c r="O220" s="73"/>
      <c r="P220" s="73"/>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33" t="e">
        <v>#N/A</v>
      </c>
      <c r="F221" s="20" t="e">
        <v>#N/A</v>
      </c>
      <c r="G221" s="20" t="e">
        <v>#N/A</v>
      </c>
      <c r="H221" s="69" t="e">
        <v>#N/A</v>
      </c>
      <c r="I221" s="74"/>
      <c r="J221" s="74"/>
      <c r="K221" s="74"/>
      <c r="L221" s="74"/>
      <c r="M221" s="74"/>
      <c r="N221" s="74"/>
      <c r="O221" s="74"/>
      <c r="P221" s="74"/>
      <c r="Q221" s="74"/>
      <c r="R221" s="74"/>
      <c r="S221" s="74"/>
      <c r="T221" s="74"/>
      <c r="U221" s="74"/>
      <c r="V221" s="74"/>
      <c r="W221" s="74"/>
      <c r="X221" s="74"/>
      <c r="Y221" s="74"/>
      <c r="Z221" s="74"/>
    </row>
    <row r="222" spans="1:26" x14ac:dyDescent="0.25">
      <c r="A222" s="52" t="str">
        <f>CONCATENATE(C220," - ",D222,"%")</f>
        <v>Unburnt H2 emissions - 23%</v>
      </c>
      <c r="C222" s="130"/>
      <c r="D222" s="94">
        <v>23</v>
      </c>
      <c r="E222" s="34" t="e">
        <v>#N/A</v>
      </c>
      <c r="F222" s="64" t="e">
        <v>#N/A</v>
      </c>
      <c r="G222" s="64" t="e">
        <v>#N/A</v>
      </c>
      <c r="H222" s="68" t="e">
        <v>#N/A</v>
      </c>
      <c r="I222" s="74"/>
      <c r="J222" s="74"/>
      <c r="K222" s="74"/>
      <c r="L222" s="74"/>
      <c r="M222" s="74"/>
      <c r="N222" s="74"/>
      <c r="O222" s="74"/>
      <c r="P222" s="74"/>
      <c r="Q222" s="74"/>
      <c r="R222" s="74"/>
      <c r="S222" s="74"/>
      <c r="T222" s="74"/>
      <c r="U222" s="74"/>
      <c r="V222" s="74"/>
      <c r="W222" s="74"/>
      <c r="X222" s="74"/>
      <c r="Y222" s="74"/>
      <c r="Z222" s="74"/>
    </row>
    <row r="223" spans="1:26" x14ac:dyDescent="0.25">
      <c r="A223" s="52" t="str">
        <f>CONCATENATE(C220," - ",D223,"%")</f>
        <v>Unburnt H2 emissions - 40%</v>
      </c>
      <c r="C223" s="130"/>
      <c r="D223" s="94">
        <v>40</v>
      </c>
      <c r="E223" s="34" t="e">
        <v>#N/A</v>
      </c>
      <c r="F223" s="64" t="e">
        <v>#N/A</v>
      </c>
      <c r="G223" s="64" t="e">
        <v>#N/A</v>
      </c>
      <c r="H223" s="68" t="e">
        <v>#N/A</v>
      </c>
      <c r="I223" s="74"/>
      <c r="J223" s="74"/>
      <c r="K223" s="74"/>
      <c r="L223" s="74"/>
      <c r="M223" s="74"/>
      <c r="N223" s="74"/>
      <c r="O223" s="74"/>
      <c r="P223" s="74"/>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117" t="e">
        <v>#N/A</v>
      </c>
      <c r="F224" s="116" t="e">
        <v>#N/A</v>
      </c>
      <c r="G224" s="116" t="e">
        <v>#N/A</v>
      </c>
      <c r="H224" s="112" t="e">
        <v>#N/A</v>
      </c>
      <c r="I224" s="74"/>
      <c r="J224" s="74"/>
      <c r="K224" s="74"/>
      <c r="L224" s="74"/>
      <c r="M224" s="74"/>
      <c r="N224" s="74"/>
      <c r="O224" s="74"/>
      <c r="P224" s="74"/>
      <c r="Q224" s="74"/>
      <c r="R224" s="74"/>
      <c r="S224" s="74"/>
      <c r="T224" s="74"/>
      <c r="U224" s="74"/>
      <c r="V224" s="74"/>
      <c r="W224" s="74"/>
      <c r="X224" s="74"/>
      <c r="Y224" s="74"/>
      <c r="Z224" s="74"/>
    </row>
    <row r="225" spans="1:26" ht="19.5" thickBot="1" x14ac:dyDescent="0.35">
      <c r="C225" s="40" t="str">
        <f>List!$B$6</f>
        <v>Air Excess (Lambda)</v>
      </c>
      <c r="D225" s="45"/>
      <c r="E225" s="41" t="e">
        <v>#N/A</v>
      </c>
      <c r="F225" s="41" t="e">
        <v>#N/A</v>
      </c>
      <c r="G225" s="41" t="e">
        <v>#N/A</v>
      </c>
      <c r="H225" s="41" t="e">
        <v>#N/A</v>
      </c>
      <c r="I225" s="73"/>
      <c r="J225" s="73"/>
      <c r="K225" s="73"/>
      <c r="L225" s="73"/>
      <c r="M225" s="73"/>
      <c r="N225" s="73"/>
      <c r="O225" s="73"/>
      <c r="P225" s="73"/>
      <c r="Q225" s="73"/>
      <c r="R225" s="73"/>
      <c r="S225" s="73"/>
      <c r="T225" s="73"/>
      <c r="U225" s="73"/>
      <c r="V225" s="73"/>
      <c r="W225" s="73"/>
      <c r="X225" s="73"/>
      <c r="Y225" s="73"/>
      <c r="Z225" s="73"/>
    </row>
    <row r="226" spans="1:26" x14ac:dyDescent="0.25">
      <c r="A226" s="52" t="str">
        <f>CONCATENATE(C225," - ",D226,"%")</f>
        <v>Air Excess (Lambda) - 0%</v>
      </c>
      <c r="C226" s="122" t="s">
        <v>124</v>
      </c>
      <c r="D226" s="11">
        <v>0</v>
      </c>
      <c r="E226" s="20" t="e">
        <v>#N/A</v>
      </c>
      <c r="F226" s="20">
        <v>6.0869565217391317</v>
      </c>
      <c r="G226" s="20">
        <v>7.3684210526315752</v>
      </c>
      <c r="H226" s="69" t="e">
        <v>#N/A</v>
      </c>
      <c r="I226" s="74"/>
      <c r="J226" s="74"/>
      <c r="K226" s="74"/>
      <c r="L226" s="74"/>
      <c r="M226" s="74"/>
      <c r="N226" s="74"/>
      <c r="O226" s="74"/>
      <c r="P226" s="74"/>
      <c r="Q226" s="74"/>
      <c r="R226" s="74"/>
      <c r="S226" s="74"/>
      <c r="T226" s="74"/>
      <c r="U226" s="74"/>
      <c r="V226" s="74"/>
      <c r="W226" s="74"/>
      <c r="X226" s="74"/>
      <c r="Y226" s="74"/>
      <c r="Z226" s="74"/>
    </row>
    <row r="227" spans="1:26" x14ac:dyDescent="0.25">
      <c r="A227" s="52" t="str">
        <f>CONCATENATE(C225," - ",D227,"%")</f>
        <v>Air Excess (Lambda) - 10%</v>
      </c>
      <c r="C227" s="123"/>
      <c r="D227" s="94">
        <v>10</v>
      </c>
      <c r="E227" s="64" t="e">
        <v>#N/A</v>
      </c>
      <c r="F227" s="64" t="e">
        <v>#N/A</v>
      </c>
      <c r="G227" s="64" t="e">
        <v>#N/A</v>
      </c>
      <c r="H227" s="68" t="e">
        <v>#N/A</v>
      </c>
      <c r="I227" s="74"/>
      <c r="J227" s="74"/>
      <c r="K227" s="74"/>
      <c r="L227" s="74"/>
      <c r="M227" s="74"/>
      <c r="N227" s="74"/>
      <c r="O227" s="74"/>
      <c r="P227" s="74"/>
      <c r="Q227" s="74"/>
      <c r="R227" s="74"/>
      <c r="S227" s="74"/>
      <c r="T227" s="74"/>
      <c r="U227" s="74"/>
      <c r="V227" s="74"/>
      <c r="W227" s="74"/>
      <c r="X227" s="74"/>
      <c r="Y227" s="74"/>
      <c r="Z227" s="74"/>
    </row>
    <row r="228" spans="1:26" x14ac:dyDescent="0.25">
      <c r="A228" s="52" t="str">
        <f>CONCATENATE(C225," - ",D228,"%")</f>
        <v>Air Excess (Lambda) - 20%</v>
      </c>
      <c r="C228" s="123"/>
      <c r="D228" s="94">
        <v>20</v>
      </c>
      <c r="E228" s="64" t="e">
        <v>#N/A</v>
      </c>
      <c r="F228" s="64" t="e">
        <v>#N/A</v>
      </c>
      <c r="G228" s="64" t="e">
        <v>#N/A</v>
      </c>
      <c r="H228" s="68" t="e">
        <v>#N/A</v>
      </c>
      <c r="I228" s="74"/>
      <c r="J228" s="74"/>
      <c r="K228" s="74"/>
      <c r="L228" s="74"/>
      <c r="M228" s="74"/>
      <c r="N228" s="74"/>
      <c r="O228" s="74"/>
      <c r="P228" s="74"/>
      <c r="Q228" s="74"/>
      <c r="R228" s="74"/>
      <c r="S228" s="74"/>
      <c r="T228" s="74"/>
      <c r="U228" s="74"/>
      <c r="V228" s="74"/>
      <c r="W228" s="74"/>
      <c r="X228" s="74"/>
      <c r="Y228" s="74"/>
      <c r="Z228" s="74"/>
    </row>
    <row r="229" spans="1:26" x14ac:dyDescent="0.25">
      <c r="A229" s="52" t="str">
        <f>CONCATENATE(C225," - ",D229,"%")</f>
        <v>Air Excess (Lambda) - 23%</v>
      </c>
      <c r="C229" s="123"/>
      <c r="D229" s="94">
        <v>23</v>
      </c>
      <c r="E229" s="64" t="e">
        <v>#N/A</v>
      </c>
      <c r="F229" s="64" t="e">
        <v>#N/A</v>
      </c>
      <c r="G229" s="64">
        <v>8.0769230769230731</v>
      </c>
      <c r="H229" s="68" t="e">
        <v>#N/A</v>
      </c>
      <c r="I229" s="74"/>
      <c r="J229" s="74"/>
      <c r="K229" s="74"/>
      <c r="L229" s="74"/>
      <c r="M229" s="74"/>
      <c r="N229" s="74"/>
      <c r="O229" s="74"/>
      <c r="P229" s="74"/>
      <c r="Q229" s="74"/>
      <c r="R229" s="74"/>
      <c r="S229" s="74"/>
      <c r="T229" s="74"/>
      <c r="U229" s="74"/>
      <c r="V229" s="74"/>
      <c r="W229" s="74"/>
      <c r="X229" s="74"/>
      <c r="Y229" s="74"/>
      <c r="Z229" s="74"/>
    </row>
    <row r="230" spans="1:26" x14ac:dyDescent="0.25">
      <c r="A230" s="52" t="str">
        <f>CONCATENATE(C225," - ",D230,"%")</f>
        <v>Air Excess (Lambda) - 30%</v>
      </c>
      <c r="C230" s="123"/>
      <c r="D230" s="94">
        <v>30</v>
      </c>
      <c r="E230" s="64" t="e">
        <v>#N/A</v>
      </c>
      <c r="F230" s="64" t="e">
        <v>#N/A</v>
      </c>
      <c r="G230" s="64" t="e">
        <v>#N/A</v>
      </c>
      <c r="H230" s="68" t="e">
        <v>#N/A</v>
      </c>
      <c r="I230" s="74"/>
      <c r="J230" s="74"/>
      <c r="K230" s="74"/>
      <c r="L230" s="74"/>
      <c r="M230" s="74"/>
      <c r="N230" s="74"/>
      <c r="O230" s="74"/>
      <c r="P230" s="74"/>
      <c r="Q230" s="74"/>
      <c r="R230" s="74"/>
      <c r="S230" s="74"/>
      <c r="T230" s="74"/>
      <c r="U230" s="74"/>
      <c r="V230" s="74"/>
      <c r="W230" s="74"/>
      <c r="X230" s="74"/>
      <c r="Y230" s="74"/>
      <c r="Z230" s="74"/>
    </row>
    <row r="231" spans="1:26" x14ac:dyDescent="0.25">
      <c r="A231" s="52" t="str">
        <f>CONCATENATE(C225," - ",D231,"%")</f>
        <v>Air Excess (Lambda) - 40%</v>
      </c>
      <c r="C231" s="123"/>
      <c r="D231" s="94">
        <v>40</v>
      </c>
      <c r="E231" s="64" t="e">
        <v>#N/A</v>
      </c>
      <c r="F231" s="64">
        <v>6.7741935483870934</v>
      </c>
      <c r="G231" s="64">
        <v>7.8651685393258379</v>
      </c>
      <c r="H231" s="68" t="e">
        <v>#N/A</v>
      </c>
      <c r="I231" s="74"/>
      <c r="J231" s="74"/>
      <c r="K231" s="74"/>
      <c r="L231" s="74"/>
      <c r="M231" s="74"/>
      <c r="N231" s="74"/>
      <c r="O231" s="74"/>
      <c r="P231" s="74"/>
      <c r="Q231" s="74"/>
      <c r="R231" s="74"/>
      <c r="S231" s="74"/>
      <c r="T231" s="74"/>
      <c r="U231" s="74"/>
      <c r="V231" s="74"/>
      <c r="W231" s="74"/>
      <c r="X231" s="74"/>
      <c r="Y231" s="74"/>
      <c r="Z231" s="74"/>
    </row>
    <row r="232" spans="1:26" x14ac:dyDescent="0.25">
      <c r="A232" s="52" t="str">
        <f>CONCATENATE(C225," - ",D232,"%")</f>
        <v>Air Excess (Lambda) - 50%</v>
      </c>
      <c r="C232" s="123"/>
      <c r="D232" s="94">
        <v>50</v>
      </c>
      <c r="E232" s="64" t="e">
        <v>#N/A</v>
      </c>
      <c r="F232" s="64" t="e">
        <v>#N/A</v>
      </c>
      <c r="G232" s="64" t="e">
        <v>#N/A</v>
      </c>
      <c r="H232" s="68" t="e">
        <v>#N/A</v>
      </c>
      <c r="I232" s="74"/>
      <c r="J232" s="74"/>
      <c r="K232" s="74"/>
      <c r="L232" s="74"/>
      <c r="M232" s="74"/>
      <c r="N232" s="74"/>
      <c r="O232" s="74"/>
      <c r="P232" s="74"/>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6" t="e">
        <v>#N/A</v>
      </c>
      <c r="F233" s="116" t="e">
        <v>#N/A</v>
      </c>
      <c r="G233" s="116" t="e">
        <v>#N/A</v>
      </c>
      <c r="H233" s="112" t="e">
        <v>#N/A</v>
      </c>
      <c r="I233" s="74"/>
      <c r="J233" s="74"/>
      <c r="K233" s="74"/>
      <c r="L233" s="74"/>
      <c r="M233" s="74"/>
      <c r="N233" s="74"/>
      <c r="O233" s="74"/>
      <c r="P233" s="74"/>
      <c r="Q233" s="74"/>
      <c r="R233" s="74"/>
      <c r="S233" s="74"/>
      <c r="T233" s="74"/>
      <c r="U233" s="74"/>
      <c r="V233" s="74"/>
      <c r="W233" s="74"/>
      <c r="X233" s="74"/>
      <c r="Y233" s="74"/>
      <c r="Z233" s="74"/>
    </row>
    <row r="234" spans="1:26" x14ac:dyDescent="0.25">
      <c r="I234" s="74"/>
      <c r="J234" s="74"/>
      <c r="K234" s="74"/>
      <c r="L234" s="74"/>
      <c r="M234" s="74"/>
      <c r="N234" s="74"/>
      <c r="O234" s="74"/>
      <c r="P234" s="74"/>
      <c r="Q234" s="74"/>
      <c r="R234" s="74"/>
      <c r="S234"/>
      <c r="T234"/>
      <c r="U234"/>
      <c r="V234"/>
      <c r="W234"/>
      <c r="X234"/>
      <c r="Y234"/>
      <c r="Z234"/>
    </row>
    <row r="235" spans="1:26" x14ac:dyDescent="0.25">
      <c r="I235" s="74"/>
      <c r="J235" s="74"/>
      <c r="K235" s="74"/>
      <c r="L235" s="74"/>
      <c r="M235" s="74"/>
      <c r="N235" s="74"/>
      <c r="O235" s="74"/>
      <c r="P235" s="74"/>
      <c r="Q235" s="74"/>
      <c r="R235" s="74"/>
      <c r="S235"/>
      <c r="T235"/>
      <c r="U235"/>
      <c r="V235"/>
      <c r="W235"/>
      <c r="X235"/>
      <c r="Y235"/>
      <c r="Z235"/>
    </row>
    <row r="236" spans="1:26" x14ac:dyDescent="0.25">
      <c r="I236" s="74"/>
      <c r="J236" s="74"/>
      <c r="K236" s="74"/>
      <c r="L236" s="74"/>
      <c r="M236" s="74"/>
      <c r="N236" s="74"/>
      <c r="O236" s="74"/>
      <c r="P236" s="74"/>
      <c r="Q236" s="74"/>
      <c r="R236" s="74"/>
      <c r="S236"/>
      <c r="T236"/>
      <c r="U236"/>
      <c r="V236"/>
      <c r="W236"/>
      <c r="X236"/>
      <c r="Y236"/>
      <c r="Z236"/>
    </row>
    <row r="237" spans="1:26" x14ac:dyDescent="0.25">
      <c r="I237" s="74"/>
      <c r="J237" s="74"/>
      <c r="K237" s="74"/>
      <c r="L237" s="74"/>
      <c r="M237" s="74"/>
      <c r="N237" s="74"/>
      <c r="O237" s="74"/>
      <c r="P237" s="74"/>
      <c r="Q237" s="74"/>
      <c r="R237" s="74"/>
      <c r="S237"/>
      <c r="T237"/>
      <c r="U237"/>
      <c r="V237"/>
      <c r="W237"/>
      <c r="X237"/>
      <c r="Y237"/>
      <c r="Z237"/>
    </row>
    <row r="238" spans="1:26" x14ac:dyDescent="0.25">
      <c r="I238" s="74"/>
      <c r="J238" s="74"/>
      <c r="K238" s="74"/>
      <c r="L238" s="74"/>
      <c r="M238" s="74"/>
      <c r="N238" s="74"/>
      <c r="O238" s="74"/>
      <c r="P238" s="74"/>
      <c r="Q238" s="74"/>
      <c r="R238" s="74"/>
      <c r="S238"/>
      <c r="T238"/>
      <c r="U238"/>
      <c r="V238"/>
      <c r="W238"/>
      <c r="X238"/>
      <c r="Y238"/>
      <c r="Z238"/>
    </row>
    <row r="239" spans="1:26" x14ac:dyDescent="0.25">
      <c r="I239" s="74"/>
      <c r="J239" s="74"/>
      <c r="K239" s="74"/>
      <c r="L239" s="74"/>
      <c r="M239" s="74"/>
      <c r="N239" s="74"/>
      <c r="O239" s="74"/>
      <c r="P239" s="74"/>
      <c r="Q239" s="74"/>
      <c r="R239" s="74"/>
      <c r="S239"/>
      <c r="T239"/>
      <c r="U239"/>
      <c r="V239"/>
      <c r="W239"/>
      <c r="X239"/>
      <c r="Y239"/>
      <c r="Z239"/>
    </row>
    <row r="240" spans="1:26" x14ac:dyDescent="0.25">
      <c r="I240" s="74"/>
      <c r="J240" s="74"/>
      <c r="K240" s="74"/>
      <c r="L240" s="74"/>
      <c r="M240" s="74"/>
      <c r="N240" s="74"/>
      <c r="O240" s="74"/>
      <c r="P240" s="74"/>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162:C169"/>
    <mergeCell ref="C66:C73"/>
    <mergeCell ref="C75:C82"/>
    <mergeCell ref="C84:C91"/>
    <mergeCell ref="C93:C100"/>
    <mergeCell ref="C102:C109"/>
    <mergeCell ref="C153:C160"/>
    <mergeCell ref="C116:C119"/>
    <mergeCell ref="C121:C128"/>
    <mergeCell ref="C135:C142"/>
    <mergeCell ref="C144:C151"/>
    <mergeCell ref="C221:C224"/>
    <mergeCell ref="C226:C233"/>
    <mergeCell ref="C171:C178"/>
    <mergeCell ref="C180:C187"/>
    <mergeCell ref="C189:C196"/>
    <mergeCell ref="C198:C205"/>
    <mergeCell ref="C207:C214"/>
    <mergeCell ref="C216:C219"/>
    <mergeCell ref="C48:C55"/>
    <mergeCell ref="C30:C37"/>
    <mergeCell ref="C39:C46"/>
    <mergeCell ref="C111:C114"/>
    <mergeCell ref="C57:C64"/>
    <mergeCell ref="AE17:AJ17"/>
    <mergeCell ref="AL17:AQ17"/>
    <mergeCell ref="A1:A4"/>
    <mergeCell ref="E1:Z1"/>
    <mergeCell ref="AC1:AG1"/>
    <mergeCell ref="AH1:AY1"/>
    <mergeCell ref="AE5:AJ5"/>
    <mergeCell ref="AL5:AQ5"/>
  </mergeCells>
  <dataValidations count="1">
    <dataValidation type="list" allowBlank="1" showInputMessage="1" showErrorMessage="1" sqref="AH1" xr:uid="{9B5FD9B9-A58C-4BBD-92AA-D07EE83E4416}">
      <formula1>KPI</formula1>
    </dataValidation>
  </dataValidations>
  <pageMargins left="0.7" right="0.7" top="0.75" bottom="0.75" header="0.3" footer="0.3"/>
  <pageSetup paperSize="9"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CC979-B5A2-4BE9-A605-22D0DA7AF712}">
  <dimension ref="A1:AY303"/>
  <sheetViews>
    <sheetView topLeftCell="U1" zoomScale="50" zoomScaleNormal="50" workbookViewId="0">
      <selection activeCell="AI3" sqref="AI3:AY3"/>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48" width="11.42578125" style="1"/>
    <col min="49" max="49" width="11.42578125" style="1" customWidth="1"/>
    <col min="50" max="50" width="11.42578125" style="1"/>
    <col min="51" max="51" width="19.7109375" style="1" bestFit="1" customWidth="1"/>
    <col min="52" max="52" width="14.28515625" style="1" bestFit="1" customWidth="1"/>
    <col min="53" max="53" width="29.42578125" style="1" bestFit="1" customWidth="1"/>
    <col min="54" max="54" width="30.5703125" style="1" bestFit="1" customWidth="1"/>
    <col min="55" max="55" width="19.140625" style="1" customWidth="1"/>
    <col min="56" max="16384" width="11.42578125" style="1"/>
  </cols>
  <sheetData>
    <row r="1" spans="1:51" ht="29.25" thickBot="1" x14ac:dyDescent="0.3">
      <c r="A1" s="132" t="s">
        <v>26</v>
      </c>
      <c r="B1" s="48" t="s">
        <v>613</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17</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614</v>
      </c>
      <c r="F3" s="10" t="s">
        <v>615</v>
      </c>
      <c r="G3" s="10" t="s">
        <v>616</v>
      </c>
      <c r="H3" s="44" t="s">
        <v>617</v>
      </c>
      <c r="I3" s="71" t="s">
        <v>618</v>
      </c>
      <c r="J3" s="71"/>
      <c r="K3" s="71"/>
      <c r="L3" s="71"/>
      <c r="M3" s="71"/>
      <c r="N3" s="71"/>
      <c r="O3" s="71"/>
      <c r="P3" s="71"/>
      <c r="Q3" s="71"/>
      <c r="R3" s="71"/>
      <c r="S3" s="71"/>
      <c r="T3" s="71"/>
      <c r="U3" s="71"/>
      <c r="V3" s="71"/>
      <c r="W3" s="71"/>
      <c r="X3" s="71"/>
      <c r="Y3" s="71"/>
      <c r="Z3" s="71"/>
      <c r="AD3" s="59" t="str">
        <f>IF(E3="","",E3)</f>
        <v>GA12V03</v>
      </c>
      <c r="AE3" s="16" t="str">
        <f t="shared" ref="AE3:AY3" si="0">IF(F3="","",F3)</f>
        <v>GA13V01</v>
      </c>
      <c r="AF3" s="16" t="str">
        <f t="shared" si="0"/>
        <v>GW09V03</v>
      </c>
      <c r="AG3" s="16" t="str">
        <f t="shared" si="0"/>
        <v>EN20V01</v>
      </c>
      <c r="AH3" s="16" t="str">
        <f t="shared" si="0"/>
        <v>D11</v>
      </c>
    </row>
    <row r="4" spans="1:51" ht="19.5" customHeight="1" thickBot="1" x14ac:dyDescent="0.3">
      <c r="A4" s="132"/>
      <c r="B4" s="32" t="s">
        <v>50</v>
      </c>
      <c r="D4" s="6"/>
      <c r="E4" s="56" t="s">
        <v>619</v>
      </c>
      <c r="F4" s="3" t="s">
        <v>620</v>
      </c>
      <c r="G4" s="7" t="s">
        <v>621</v>
      </c>
      <c r="H4" s="78" t="s">
        <v>64</v>
      </c>
      <c r="I4" s="72">
        <v>0</v>
      </c>
      <c r="J4" s="72"/>
      <c r="K4" s="72"/>
      <c r="L4" s="72"/>
      <c r="M4" s="72"/>
      <c r="N4" s="72"/>
      <c r="O4" s="72"/>
      <c r="P4" s="72"/>
      <c r="Q4" s="72"/>
      <c r="R4" s="71"/>
      <c r="S4" s="72"/>
      <c r="T4" s="72"/>
      <c r="U4" s="72"/>
      <c r="V4" s="71"/>
      <c r="W4" s="72"/>
      <c r="X4" s="72"/>
      <c r="Y4" s="71"/>
      <c r="Z4" s="71"/>
    </row>
    <row r="5" spans="1:51" ht="19.5" customHeight="1" thickBot="1" x14ac:dyDescent="0.35">
      <c r="C5" s="30" t="s">
        <v>78</v>
      </c>
      <c r="D5" s="44"/>
      <c r="E5" s="35">
        <v>604</v>
      </c>
      <c r="F5" s="10">
        <v>605</v>
      </c>
      <c r="G5" s="10">
        <v>602</v>
      </c>
      <c r="H5" s="44">
        <v>60</v>
      </c>
      <c r="I5" s="71">
        <v>12</v>
      </c>
      <c r="J5" s="71"/>
      <c r="K5" s="71"/>
      <c r="L5" s="71"/>
      <c r="M5" s="71"/>
      <c r="N5" s="71"/>
      <c r="O5" s="71"/>
      <c r="P5" s="71"/>
      <c r="Q5" s="71"/>
      <c r="R5" s="71"/>
      <c r="S5" s="71"/>
      <c r="T5" s="71"/>
      <c r="U5" s="71"/>
      <c r="V5" s="71"/>
      <c r="W5" s="71"/>
      <c r="X5" s="71"/>
      <c r="Y5" s="71"/>
      <c r="Z5" s="71"/>
      <c r="AC5" s="57" t="s">
        <v>79</v>
      </c>
      <c r="AD5" s="58" t="s">
        <v>80</v>
      </c>
      <c r="AE5" s="133" t="str">
        <f>CONCATENATE($B$1," - ",$AH$1," at Qmax")</f>
        <v>THyGA Segment 600 - C-H-P - CO2 emissions at Qmax</v>
      </c>
      <c r="AF5" s="133"/>
      <c r="AG5" s="133"/>
      <c r="AH5" s="133"/>
      <c r="AI5" s="133"/>
      <c r="AJ5" s="134"/>
      <c r="AK5" s="58" t="s">
        <v>4</v>
      </c>
      <c r="AL5" s="133" t="str">
        <f>VLOOKUP($AH$1,List!$B$2:$C$13,2,0)</f>
        <v>CO2 emissions (%)</v>
      </c>
      <c r="AM5" s="133"/>
      <c r="AN5" s="133"/>
      <c r="AO5" s="133"/>
      <c r="AP5" s="133"/>
      <c r="AQ5" s="134"/>
    </row>
    <row r="6" spans="1:51" ht="19.5" customHeight="1" thickBot="1" x14ac:dyDescent="0.3">
      <c r="C6" s="103" t="s">
        <v>81</v>
      </c>
      <c r="D6" s="5"/>
      <c r="E6" s="92" t="s">
        <v>624</v>
      </c>
      <c r="F6" s="63" t="s">
        <v>625</v>
      </c>
      <c r="G6" s="63" t="s">
        <v>622</v>
      </c>
      <c r="H6" s="5" t="s">
        <v>623</v>
      </c>
      <c r="I6" s="71" t="s">
        <v>618</v>
      </c>
      <c r="J6" s="71"/>
      <c r="K6" s="71"/>
      <c r="L6" s="71"/>
      <c r="M6" s="71"/>
      <c r="N6" s="71"/>
      <c r="O6" s="71"/>
      <c r="P6" s="71"/>
      <c r="Q6" s="71"/>
      <c r="R6" s="71"/>
      <c r="S6" s="71"/>
      <c r="T6" s="71"/>
      <c r="U6" s="71"/>
      <c r="V6" s="71"/>
      <c r="W6" s="71"/>
      <c r="X6" s="71"/>
      <c r="Y6" s="71"/>
      <c r="Z6" s="71"/>
      <c r="AC6" s="55" t="s">
        <v>89</v>
      </c>
      <c r="AD6" s="59" t="str">
        <f>IF(AD$3="","",LEFT(AD$3,4))</f>
        <v>GA12</v>
      </c>
      <c r="AE6" s="16" t="str">
        <f t="shared" ref="AE6:AY6" si="1">IF(AE$3="","",LEFT(AE$3,4))</f>
        <v>GA13</v>
      </c>
      <c r="AF6" s="16" t="str">
        <f t="shared" si="1"/>
        <v>GW09</v>
      </c>
      <c r="AG6" s="16" t="str">
        <f t="shared" si="1"/>
        <v>EN20</v>
      </c>
      <c r="AH6" s="16" t="str">
        <f t="shared" si="1"/>
        <v>D11</v>
      </c>
    </row>
    <row r="7" spans="1:51" ht="19.5" customHeight="1" thickBot="1" x14ac:dyDescent="0.3">
      <c r="C7" s="104" t="s">
        <v>90</v>
      </c>
      <c r="D7" s="105"/>
      <c r="E7" s="93" t="s">
        <v>191</v>
      </c>
      <c r="F7" s="115" t="s">
        <v>191</v>
      </c>
      <c r="G7" s="115" t="s">
        <v>2</v>
      </c>
      <c r="H7" s="105" t="s">
        <v>94</v>
      </c>
      <c r="I7" s="71" t="s">
        <v>627</v>
      </c>
      <c r="J7" s="71"/>
      <c r="K7" s="71"/>
      <c r="L7" s="71"/>
      <c r="M7" s="71"/>
      <c r="N7" s="71"/>
      <c r="O7" s="71"/>
      <c r="P7" s="71"/>
      <c r="Q7" s="71"/>
      <c r="R7" s="71"/>
      <c r="S7" s="71"/>
      <c r="T7" s="71"/>
      <c r="U7" s="71"/>
      <c r="V7" s="71"/>
      <c r="W7" s="71"/>
      <c r="X7" s="71"/>
      <c r="Y7" s="71"/>
      <c r="Z7" s="71"/>
      <c r="AC7" s="53">
        <v>0</v>
      </c>
      <c r="AD7" s="35">
        <f>VLOOKUP(CONCATENATE($AH$1," - ",$AC7,"%"),$A$29:$Z$128,MATCH(AD$3,$E$3:$Z$3,0)+4,0)</f>
        <v>0.5</v>
      </c>
      <c r="AE7" s="10">
        <f t="shared" ref="AE7:AH14" si="2">VLOOKUP(CONCATENATE($AH$1," - ",$AC7,"%"),$A$29:$Z$128,MATCH(AE$3,$E$3:$Z$3,0)+4,0)</f>
        <v>2.7</v>
      </c>
      <c r="AF7" s="10">
        <f t="shared" si="2"/>
        <v>6.34</v>
      </c>
      <c r="AG7" s="10">
        <f t="shared" si="2"/>
        <v>1.45</v>
      </c>
      <c r="AH7" s="10">
        <f t="shared" si="2"/>
        <v>7.6760999167360451</v>
      </c>
    </row>
    <row r="8" spans="1:51" ht="19.5" customHeight="1" thickBot="1" x14ac:dyDescent="0.3">
      <c r="E8" s="60" t="s">
        <v>629</v>
      </c>
      <c r="F8" s="12" t="s">
        <v>64</v>
      </c>
      <c r="G8" s="12" t="s">
        <v>64</v>
      </c>
      <c r="H8" s="13" t="s">
        <v>64</v>
      </c>
      <c r="I8" s="71" t="s">
        <v>64</v>
      </c>
      <c r="J8" s="71"/>
      <c r="K8" s="71"/>
      <c r="L8" s="71"/>
      <c r="M8" s="71"/>
      <c r="N8" s="71"/>
      <c r="O8" s="71"/>
      <c r="P8" s="71"/>
      <c r="Q8" s="71"/>
      <c r="R8" s="71"/>
      <c r="S8" s="71"/>
      <c r="T8" s="71"/>
      <c r="U8" s="71"/>
      <c r="V8" s="71"/>
      <c r="W8" s="71"/>
      <c r="X8" s="71"/>
      <c r="Y8" s="71"/>
      <c r="Z8" s="71"/>
      <c r="AC8" s="54">
        <v>10</v>
      </c>
      <c r="AD8" s="92">
        <f t="shared" ref="AD8:AD14" si="3">VLOOKUP(CONCATENATE($AH$1," - ",$AC8,"%"),$A$29:$Z$128,MATCH(AD$3,$E$3:$Z$3,0)+4,0)</f>
        <v>0.5</v>
      </c>
      <c r="AE8" s="63">
        <f t="shared" si="2"/>
        <v>2.6</v>
      </c>
      <c r="AF8" s="63">
        <f t="shared" si="2"/>
        <v>6.14</v>
      </c>
      <c r="AG8" s="63">
        <f t="shared" si="2"/>
        <v>1.46</v>
      </c>
      <c r="AH8" s="63" t="e">
        <f t="shared" si="2"/>
        <v>#N/A</v>
      </c>
    </row>
    <row r="9" spans="1:51" ht="18.600000000000001" customHeight="1" x14ac:dyDescent="0.25">
      <c r="C9" s="30" t="s">
        <v>98</v>
      </c>
      <c r="D9" s="44"/>
      <c r="E9" s="35" t="s">
        <v>106</v>
      </c>
      <c r="F9" s="10" t="s">
        <v>630</v>
      </c>
      <c r="G9" s="10" t="s">
        <v>144</v>
      </c>
      <c r="H9" s="44" t="s">
        <v>631</v>
      </c>
      <c r="I9" s="71" t="s">
        <v>187</v>
      </c>
      <c r="J9" s="71"/>
      <c r="K9" s="71"/>
      <c r="L9" s="71"/>
      <c r="M9" s="71"/>
      <c r="N9" s="71"/>
      <c r="O9" s="71"/>
      <c r="P9" s="71"/>
      <c r="Q9" s="71"/>
      <c r="R9" s="71"/>
      <c r="S9" s="71"/>
      <c r="T9" s="71"/>
      <c r="U9" s="71"/>
      <c r="V9" s="71"/>
      <c r="W9" s="71"/>
      <c r="X9" s="71"/>
      <c r="Y9" s="71"/>
      <c r="Z9" s="71"/>
      <c r="AC9" s="54">
        <v>20</v>
      </c>
      <c r="AD9" s="92">
        <f t="shared" si="3"/>
        <v>0.5</v>
      </c>
      <c r="AE9" s="63">
        <f t="shared" si="2"/>
        <v>2.5</v>
      </c>
      <c r="AF9" s="63" t="e">
        <f t="shared" si="2"/>
        <v>#N/A</v>
      </c>
      <c r="AG9" s="63" t="e">
        <f t="shared" si="2"/>
        <v>#N/A</v>
      </c>
      <c r="AH9" s="63" t="e">
        <f t="shared" si="2"/>
        <v>#N/A</v>
      </c>
    </row>
    <row r="10" spans="1:51" x14ac:dyDescent="0.25">
      <c r="C10" s="103" t="s">
        <v>121</v>
      </c>
      <c r="D10" s="5"/>
      <c r="E10" s="92" t="s">
        <v>187</v>
      </c>
      <c r="F10" s="63" t="s">
        <v>187</v>
      </c>
      <c r="G10" s="63" t="s">
        <v>64</v>
      </c>
      <c r="H10" s="5" t="s">
        <v>64</v>
      </c>
      <c r="I10" s="71" t="s">
        <v>187</v>
      </c>
      <c r="J10" s="71"/>
      <c r="K10" s="71"/>
      <c r="L10" s="71"/>
      <c r="M10" s="71"/>
      <c r="N10" s="71"/>
      <c r="O10" s="71"/>
      <c r="P10" s="71"/>
      <c r="Q10" s="71"/>
      <c r="R10" s="71"/>
      <c r="S10" s="71"/>
      <c r="T10" s="71"/>
      <c r="U10" s="71"/>
      <c r="V10" s="71"/>
      <c r="W10" s="71"/>
      <c r="X10" s="71"/>
      <c r="Y10" s="71"/>
      <c r="Z10" s="71"/>
      <c r="AC10" s="54">
        <v>23</v>
      </c>
      <c r="AD10" s="92">
        <f t="shared" si="3"/>
        <v>0.45</v>
      </c>
      <c r="AE10" s="63">
        <f t="shared" si="2"/>
        <v>2.5</v>
      </c>
      <c r="AF10" s="63">
        <f t="shared" si="2"/>
        <v>5.71</v>
      </c>
      <c r="AG10" s="63">
        <f t="shared" si="2"/>
        <v>1.33</v>
      </c>
      <c r="AH10" s="63">
        <f t="shared" si="2"/>
        <v>6.6486211490424454</v>
      </c>
    </row>
    <row r="11" spans="1:51" x14ac:dyDescent="0.25">
      <c r="C11" s="103" t="s">
        <v>125</v>
      </c>
      <c r="D11" s="5"/>
      <c r="E11" s="92" t="s">
        <v>187</v>
      </c>
      <c r="F11" s="63" t="s">
        <v>95</v>
      </c>
      <c r="G11" s="63" t="s">
        <v>96</v>
      </c>
      <c r="H11" s="5" t="s">
        <v>96</v>
      </c>
      <c r="I11" s="71" t="s">
        <v>187</v>
      </c>
      <c r="J11" s="71"/>
      <c r="K11" s="71"/>
      <c r="L11" s="71"/>
      <c r="M11" s="71"/>
      <c r="N11" s="71"/>
      <c r="O11" s="71"/>
      <c r="P11" s="71"/>
      <c r="Q11" s="71"/>
      <c r="R11" s="71"/>
      <c r="S11" s="71"/>
      <c r="T11" s="71"/>
      <c r="U11" s="71"/>
      <c r="V11" s="71"/>
      <c r="W11" s="71"/>
      <c r="X11" s="71"/>
      <c r="Y11" s="71"/>
      <c r="Z11" s="71"/>
      <c r="AC11" s="54">
        <v>30</v>
      </c>
      <c r="AD11" s="92" t="e">
        <f t="shared" si="3"/>
        <v>#N/A</v>
      </c>
      <c r="AE11" s="63">
        <f t="shared" si="2"/>
        <v>2.4</v>
      </c>
      <c r="AF11" s="63">
        <f t="shared" si="2"/>
        <v>5.46</v>
      </c>
      <c r="AG11" s="63">
        <f t="shared" si="2"/>
        <v>1.3</v>
      </c>
      <c r="AH11" s="63" t="e">
        <f t="shared" si="2"/>
        <v>#N/A</v>
      </c>
    </row>
    <row r="12" spans="1:51" ht="15.6" customHeight="1" x14ac:dyDescent="0.25">
      <c r="C12" s="103" t="s">
        <v>126</v>
      </c>
      <c r="D12" s="5"/>
      <c r="E12" s="92" t="s">
        <v>187</v>
      </c>
      <c r="F12" s="63" t="s">
        <v>95</v>
      </c>
      <c r="G12" s="63" t="s">
        <v>96</v>
      </c>
      <c r="H12" s="5" t="s">
        <v>64</v>
      </c>
      <c r="I12" s="71" t="s">
        <v>96</v>
      </c>
      <c r="J12" s="71"/>
      <c r="K12" s="71"/>
      <c r="L12" s="71"/>
      <c r="M12" s="71"/>
      <c r="N12" s="71"/>
      <c r="O12" s="71"/>
      <c r="P12" s="71"/>
      <c r="Q12" s="71"/>
      <c r="R12" s="71"/>
      <c r="S12" s="71"/>
      <c r="T12" s="71"/>
      <c r="U12" s="71"/>
      <c r="V12" s="71"/>
      <c r="W12" s="71"/>
      <c r="X12" s="71"/>
      <c r="Y12" s="71"/>
      <c r="Z12" s="71"/>
      <c r="AC12" s="54">
        <v>40</v>
      </c>
      <c r="AD12" s="92" t="e">
        <f t="shared" si="3"/>
        <v>#N/A</v>
      </c>
      <c r="AE12" s="63" t="e">
        <f t="shared" si="2"/>
        <v>#N/A</v>
      </c>
      <c r="AF12" s="63">
        <f t="shared" si="2"/>
        <v>5.1100000000000003</v>
      </c>
      <c r="AG12" s="63" t="e">
        <f t="shared" si="2"/>
        <v>#N/A</v>
      </c>
      <c r="AH12" s="63">
        <f t="shared" si="2"/>
        <v>5.85822731057449</v>
      </c>
    </row>
    <row r="13" spans="1:51" ht="15.6" customHeight="1" x14ac:dyDescent="0.25">
      <c r="C13" s="103" t="s">
        <v>127</v>
      </c>
      <c r="D13" s="5"/>
      <c r="E13" s="92" t="s">
        <v>187</v>
      </c>
      <c r="F13" s="63" t="s">
        <v>95</v>
      </c>
      <c r="G13" s="63" t="s">
        <v>95</v>
      </c>
      <c r="H13" s="5" t="s">
        <v>95</v>
      </c>
      <c r="I13" s="71" t="s">
        <v>96</v>
      </c>
      <c r="J13" s="71"/>
      <c r="K13" s="71"/>
      <c r="L13" s="71"/>
      <c r="M13" s="71"/>
      <c r="N13" s="71"/>
      <c r="O13" s="71"/>
      <c r="P13" s="71"/>
      <c r="Q13" s="71"/>
      <c r="R13" s="71"/>
      <c r="S13" s="71"/>
      <c r="T13" s="71"/>
      <c r="U13" s="71"/>
      <c r="V13" s="71"/>
      <c r="W13" s="71"/>
      <c r="X13" s="71"/>
      <c r="Y13" s="71"/>
      <c r="Z13" s="71"/>
      <c r="AC13" s="54">
        <v>50</v>
      </c>
      <c r="AD13" s="92" t="e">
        <f t="shared" si="3"/>
        <v>#N/A</v>
      </c>
      <c r="AE13" s="63" t="e">
        <f t="shared" si="2"/>
        <v>#N/A</v>
      </c>
      <c r="AF13" s="63">
        <f t="shared" si="2"/>
        <v>4.76</v>
      </c>
      <c r="AG13" s="63" t="e">
        <f t="shared" si="2"/>
        <v>#N/A</v>
      </c>
      <c r="AH13" s="63" t="e">
        <f t="shared" si="2"/>
        <v>#N/A</v>
      </c>
    </row>
    <row r="14" spans="1:51" ht="15.95" customHeight="1" thickBot="1" x14ac:dyDescent="0.3">
      <c r="C14" s="103" t="s">
        <v>128</v>
      </c>
      <c r="D14" s="5"/>
      <c r="E14" s="92" t="s">
        <v>602</v>
      </c>
      <c r="F14" s="63" t="s">
        <v>95</v>
      </c>
      <c r="G14" s="63" t="s">
        <v>95</v>
      </c>
      <c r="H14" s="5" t="s">
        <v>96</v>
      </c>
      <c r="I14" s="71" t="s">
        <v>632</v>
      </c>
      <c r="J14" s="71"/>
      <c r="K14" s="71"/>
      <c r="L14" s="71"/>
      <c r="M14" s="71"/>
      <c r="N14" s="71"/>
      <c r="O14" s="71"/>
      <c r="P14" s="71"/>
      <c r="Q14" s="71"/>
      <c r="R14" s="71"/>
      <c r="S14" s="71"/>
      <c r="T14" s="71"/>
      <c r="U14" s="71"/>
      <c r="V14" s="71"/>
      <c r="W14" s="71"/>
      <c r="X14" s="71"/>
      <c r="Y14" s="71"/>
      <c r="Z14" s="71"/>
      <c r="AC14" s="106">
        <v>60</v>
      </c>
      <c r="AD14" s="93" t="e">
        <f t="shared" si="3"/>
        <v>#N/A</v>
      </c>
      <c r="AE14" s="115" t="e">
        <f t="shared" si="2"/>
        <v>#N/A</v>
      </c>
      <c r="AF14" s="115" t="e">
        <f t="shared" si="2"/>
        <v>#N/A</v>
      </c>
      <c r="AG14" s="115" t="e">
        <f t="shared" si="2"/>
        <v>#N/A</v>
      </c>
      <c r="AH14" s="115" t="e">
        <f t="shared" si="2"/>
        <v>#N/A</v>
      </c>
    </row>
    <row r="15" spans="1:51" ht="15.6" customHeight="1" x14ac:dyDescent="0.25">
      <c r="C15" s="103" t="s">
        <v>130</v>
      </c>
      <c r="D15" s="5"/>
      <c r="E15" s="92" t="s">
        <v>187</v>
      </c>
      <c r="F15" s="63" t="s">
        <v>95</v>
      </c>
      <c r="G15" s="63" t="s">
        <v>64</v>
      </c>
      <c r="H15" s="5" t="s">
        <v>95</v>
      </c>
      <c r="I15" s="71" t="s">
        <v>187</v>
      </c>
      <c r="J15" s="71"/>
      <c r="K15" s="71"/>
      <c r="L15" s="71"/>
      <c r="M15" s="71"/>
      <c r="N15" s="71"/>
      <c r="O15" s="71"/>
      <c r="P15" s="71"/>
      <c r="Q15" s="71"/>
      <c r="R15" s="71"/>
      <c r="S15" s="71"/>
      <c r="T15" s="71"/>
      <c r="U15" s="71"/>
      <c r="V15" s="71"/>
      <c r="W15" s="71"/>
      <c r="X15" s="71"/>
      <c r="Y15" s="71"/>
      <c r="Z15" s="71"/>
    </row>
    <row r="16" spans="1:51" ht="15.95" customHeight="1" thickBot="1" x14ac:dyDescent="0.3">
      <c r="C16" s="103" t="s">
        <v>136</v>
      </c>
      <c r="D16" s="5"/>
      <c r="E16" s="92" t="s">
        <v>187</v>
      </c>
      <c r="F16" s="63" t="s">
        <v>95</v>
      </c>
      <c r="G16" s="63" t="s">
        <v>64</v>
      </c>
      <c r="H16" s="5" t="s">
        <v>64</v>
      </c>
      <c r="I16" s="71" t="s">
        <v>122</v>
      </c>
      <c r="J16" s="71"/>
      <c r="K16" s="71"/>
      <c r="L16" s="71"/>
      <c r="M16" s="71"/>
      <c r="N16" s="71"/>
      <c r="O16" s="71"/>
      <c r="P16" s="71"/>
      <c r="Q16" s="71"/>
      <c r="R16" s="71"/>
      <c r="S16" s="71"/>
      <c r="T16" s="71"/>
      <c r="U16" s="71"/>
      <c r="V16" s="71"/>
      <c r="W16" s="71"/>
      <c r="X16" s="71"/>
      <c r="Y16" s="71"/>
      <c r="Z16" s="71"/>
    </row>
    <row r="17" spans="1:43" ht="19.5" thickBot="1" x14ac:dyDescent="0.35">
      <c r="C17" s="103" t="s">
        <v>141</v>
      </c>
      <c r="D17" s="5"/>
      <c r="E17" s="92">
        <v>2</v>
      </c>
      <c r="F17" s="63">
        <v>3.2</v>
      </c>
      <c r="G17" s="63" t="s">
        <v>628</v>
      </c>
      <c r="H17" s="5">
        <v>20</v>
      </c>
      <c r="I17" s="71" t="s">
        <v>633</v>
      </c>
      <c r="J17" s="71"/>
      <c r="K17" s="71"/>
      <c r="L17" s="71"/>
      <c r="M17" s="71"/>
      <c r="N17" s="71"/>
      <c r="O17" s="71"/>
      <c r="P17" s="71"/>
      <c r="Q17" s="71"/>
      <c r="R17" s="71"/>
      <c r="S17" s="71"/>
      <c r="T17" s="71"/>
      <c r="U17" s="71"/>
      <c r="V17" s="71"/>
      <c r="W17" s="71"/>
      <c r="X17" s="71"/>
      <c r="Y17" s="71"/>
      <c r="Z17" s="71"/>
      <c r="AC17" s="62" t="s">
        <v>142</v>
      </c>
      <c r="AD17" s="58" t="s">
        <v>80</v>
      </c>
      <c r="AE17" s="133" t="str">
        <f>CONCATENATE($B$1," - ",$AH$1," at Qmin")</f>
        <v>THyGA Segment 600 - C-H-P - CO2 emissions at Qmin</v>
      </c>
      <c r="AF17" s="133"/>
      <c r="AG17" s="133"/>
      <c r="AH17" s="133"/>
      <c r="AI17" s="133"/>
      <c r="AJ17" s="134"/>
      <c r="AK17" s="58" t="s">
        <v>4</v>
      </c>
      <c r="AL17" s="133" t="str">
        <f>VLOOKUP($AH$1,List!$B$2:$C$13,2,0)</f>
        <v>CO2 emissions (%)</v>
      </c>
      <c r="AM17" s="133"/>
      <c r="AN17" s="133"/>
      <c r="AO17" s="133"/>
      <c r="AP17" s="133"/>
      <c r="AQ17" s="134"/>
    </row>
    <row r="18" spans="1:43" ht="15.95" customHeight="1" thickBot="1" x14ac:dyDescent="0.3">
      <c r="C18" s="103" t="s">
        <v>143</v>
      </c>
      <c r="D18" s="5"/>
      <c r="E18" s="92" t="s">
        <v>187</v>
      </c>
      <c r="F18" s="63">
        <v>1.1000000000000001</v>
      </c>
      <c r="G18" s="63" t="s">
        <v>626</v>
      </c>
      <c r="H18" s="5">
        <v>9.4</v>
      </c>
      <c r="I18" s="71" t="s">
        <v>634</v>
      </c>
      <c r="J18" s="71"/>
      <c r="K18" s="71"/>
      <c r="L18" s="71"/>
      <c r="M18" s="71"/>
      <c r="N18" s="71"/>
      <c r="O18" s="71"/>
      <c r="P18" s="71"/>
      <c r="Q18" s="71"/>
      <c r="R18" s="71"/>
      <c r="S18" s="71"/>
      <c r="T18" s="71"/>
      <c r="U18" s="71"/>
      <c r="V18" s="71"/>
      <c r="W18" s="71"/>
      <c r="X18" s="71"/>
      <c r="Y18" s="71"/>
      <c r="Z18" s="71"/>
      <c r="AC18" s="55" t="s">
        <v>89</v>
      </c>
      <c r="AD18" s="59" t="str">
        <f>IF(AD$3="","",LEFT(AD$3,4))</f>
        <v>GA12</v>
      </c>
      <c r="AE18" s="16" t="str">
        <f t="shared" ref="AE18:AY18" si="4">IF(AE$3="","",LEFT(AE$3,4))</f>
        <v>GA13</v>
      </c>
      <c r="AF18" s="16" t="str">
        <f t="shared" si="4"/>
        <v>GW09</v>
      </c>
      <c r="AG18" s="16" t="str">
        <f t="shared" si="4"/>
        <v>EN20</v>
      </c>
      <c r="AH18" s="16" t="str">
        <f t="shared" si="4"/>
        <v>D11</v>
      </c>
    </row>
    <row r="19" spans="1:43" ht="15.95" customHeight="1" x14ac:dyDescent="0.25">
      <c r="C19" s="103" t="s">
        <v>145</v>
      </c>
      <c r="D19" s="5"/>
      <c r="E19" s="92" t="s">
        <v>635</v>
      </c>
      <c r="F19" s="63" t="s">
        <v>636</v>
      </c>
      <c r="G19" s="63" t="s">
        <v>64</v>
      </c>
      <c r="H19" s="5" t="s">
        <v>637</v>
      </c>
      <c r="I19" s="71" t="s">
        <v>638</v>
      </c>
      <c r="J19" s="71"/>
      <c r="K19" s="71"/>
      <c r="L19" s="71"/>
      <c r="M19" s="71"/>
      <c r="N19" s="71"/>
      <c r="O19" s="71"/>
      <c r="P19" s="71"/>
      <c r="Q19" s="71"/>
      <c r="R19" s="71"/>
      <c r="S19" s="71"/>
      <c r="T19" s="71"/>
      <c r="U19" s="71"/>
      <c r="V19" s="71"/>
      <c r="W19" s="71"/>
      <c r="X19" s="71"/>
      <c r="Y19" s="71"/>
      <c r="Z19" s="71"/>
      <c r="AC19" s="53">
        <v>0</v>
      </c>
      <c r="AD19" s="35" t="e">
        <f>VLOOKUP(CONCATENATE($AH$1," - ",$AC19,"%"),$A$134:$Z$233,MATCH(AD$3,$E$3:$Z$3,0)+4,0)</f>
        <v>#N/A</v>
      </c>
      <c r="AE19" s="10" t="e">
        <f t="shared" ref="AE19:AH26" si="5">VLOOKUP(CONCATENATE($AH$1," - ",$AC19,"%"),$A$134:$Z$233,MATCH(AE$3,$E$3:$Z$3,0)+4,0)</f>
        <v>#N/A</v>
      </c>
      <c r="AF19" s="10">
        <f t="shared" si="5"/>
        <v>6.63</v>
      </c>
      <c r="AG19" s="10">
        <f t="shared" si="5"/>
        <v>0.75</v>
      </c>
      <c r="AH19" s="10">
        <f t="shared" si="5"/>
        <v>7.9439475437135645</v>
      </c>
    </row>
    <row r="20" spans="1:43" x14ac:dyDescent="0.25">
      <c r="C20" s="103" t="s">
        <v>152</v>
      </c>
      <c r="D20" s="5"/>
      <c r="E20" s="92" t="s">
        <v>639</v>
      </c>
      <c r="F20" s="63">
        <v>1</v>
      </c>
      <c r="G20" s="63" t="s">
        <v>640</v>
      </c>
      <c r="H20" s="5" t="s">
        <v>641</v>
      </c>
      <c r="I20" s="71" t="s">
        <v>642</v>
      </c>
      <c r="J20" s="71"/>
      <c r="K20" s="71"/>
      <c r="L20" s="71"/>
      <c r="M20" s="71"/>
      <c r="N20" s="71"/>
      <c r="O20" s="71"/>
      <c r="P20" s="71"/>
      <c r="Q20" s="71"/>
      <c r="R20" s="71"/>
      <c r="S20" s="71"/>
      <c r="T20" s="71"/>
      <c r="U20" s="71"/>
      <c r="V20" s="71"/>
      <c r="W20" s="71"/>
      <c r="X20" s="71"/>
      <c r="Y20" s="71"/>
      <c r="Z20" s="71"/>
      <c r="AC20" s="54">
        <v>10</v>
      </c>
      <c r="AD20" s="92" t="e">
        <f t="shared" ref="AD20:AD26" si="6">VLOOKUP(CONCATENATE($AH$1," - ",$AC20,"%"),$A$134:$Z$233,MATCH(AD$3,$E$3:$Z$3,0)+4,0)</f>
        <v>#N/A</v>
      </c>
      <c r="AE20" s="63" t="e">
        <f t="shared" si="5"/>
        <v>#N/A</v>
      </c>
      <c r="AF20" s="63">
        <f t="shared" si="5"/>
        <v>6.33</v>
      </c>
      <c r="AG20" s="63">
        <f t="shared" si="5"/>
        <v>0.78</v>
      </c>
      <c r="AH20" s="63" t="e">
        <f t="shared" si="5"/>
        <v>#N/A</v>
      </c>
    </row>
    <row r="21" spans="1:43" x14ac:dyDescent="0.25">
      <c r="C21" s="103" t="s">
        <v>158</v>
      </c>
      <c r="D21" s="5"/>
      <c r="E21" s="92" t="s">
        <v>643</v>
      </c>
      <c r="F21" s="63" t="s">
        <v>643</v>
      </c>
      <c r="G21" s="63" t="s">
        <v>64</v>
      </c>
      <c r="H21" s="5" t="s">
        <v>64</v>
      </c>
      <c r="I21" s="71" t="s">
        <v>643</v>
      </c>
      <c r="J21" s="71"/>
      <c r="K21" s="71"/>
      <c r="L21" s="71"/>
      <c r="M21" s="71"/>
      <c r="N21" s="71"/>
      <c r="O21" s="71"/>
      <c r="P21" s="71"/>
      <c r="Q21" s="71"/>
      <c r="R21" s="71"/>
      <c r="S21" s="71"/>
      <c r="T21" s="71"/>
      <c r="U21" s="71"/>
      <c r="V21" s="71"/>
      <c r="W21" s="71"/>
      <c r="X21" s="71"/>
      <c r="Y21" s="71"/>
      <c r="Z21" s="71"/>
      <c r="AC21" s="54">
        <v>20</v>
      </c>
      <c r="AD21" s="92" t="e">
        <f t="shared" si="6"/>
        <v>#N/A</v>
      </c>
      <c r="AE21" s="63" t="e">
        <f t="shared" si="5"/>
        <v>#N/A</v>
      </c>
      <c r="AF21" s="63" t="e">
        <f t="shared" si="5"/>
        <v>#N/A</v>
      </c>
      <c r="AG21" s="63">
        <f t="shared" si="5"/>
        <v>0.7</v>
      </c>
      <c r="AH21" s="63" t="e">
        <f t="shared" si="5"/>
        <v>#N/A</v>
      </c>
    </row>
    <row r="22" spans="1:43" x14ac:dyDescent="0.25">
      <c r="C22" s="103" t="s">
        <v>162</v>
      </c>
      <c r="D22" s="5"/>
      <c r="E22" s="92" t="s">
        <v>118</v>
      </c>
      <c r="F22" s="63" t="s">
        <v>644</v>
      </c>
      <c r="G22" s="63" t="s">
        <v>269</v>
      </c>
      <c r="H22" s="5" t="s">
        <v>645</v>
      </c>
      <c r="I22" s="71" t="s">
        <v>112</v>
      </c>
      <c r="J22" s="71"/>
      <c r="K22" s="71"/>
      <c r="L22" s="71"/>
      <c r="M22" s="71"/>
      <c r="N22" s="71"/>
      <c r="O22" s="71"/>
      <c r="P22" s="71"/>
      <c r="Q22" s="71"/>
      <c r="R22" s="71"/>
      <c r="S22" s="71"/>
      <c r="T22" s="71"/>
      <c r="U22" s="71"/>
      <c r="V22" s="71"/>
      <c r="W22" s="71"/>
      <c r="X22" s="71"/>
      <c r="Y22" s="71"/>
      <c r="Z22" s="71"/>
      <c r="AC22" s="54">
        <v>23</v>
      </c>
      <c r="AD22" s="92" t="e">
        <f t="shared" si="6"/>
        <v>#N/A</v>
      </c>
      <c r="AE22" s="63" t="e">
        <f t="shared" si="5"/>
        <v>#N/A</v>
      </c>
      <c r="AF22" s="63">
        <f t="shared" si="5"/>
        <v>5.85</v>
      </c>
      <c r="AG22" s="63" t="e">
        <f t="shared" si="5"/>
        <v>#N/A</v>
      </c>
      <c r="AH22" s="63">
        <f t="shared" si="5"/>
        <v>6.7761007493756082</v>
      </c>
    </row>
    <row r="23" spans="1:43" x14ac:dyDescent="0.25">
      <c r="C23" s="103" t="s">
        <v>164</v>
      </c>
      <c r="D23" s="5"/>
      <c r="E23" s="92" t="s">
        <v>646</v>
      </c>
      <c r="F23" s="63" t="s">
        <v>646</v>
      </c>
      <c r="G23" s="63" t="s">
        <v>647</v>
      </c>
      <c r="H23" s="5" t="s">
        <v>648</v>
      </c>
      <c r="I23" s="71" t="s">
        <v>472</v>
      </c>
      <c r="J23" s="71"/>
      <c r="K23" s="71"/>
      <c r="L23" s="71"/>
      <c r="M23" s="71"/>
      <c r="N23" s="71"/>
      <c r="O23" s="71"/>
      <c r="P23" s="71"/>
      <c r="Q23" s="71"/>
      <c r="R23" s="71"/>
      <c r="S23" s="71"/>
      <c r="T23" s="71"/>
      <c r="U23" s="71"/>
      <c r="V23" s="71"/>
      <c r="W23" s="71"/>
      <c r="X23" s="71"/>
      <c r="Y23" s="71"/>
      <c r="Z23" s="71"/>
      <c r="AC23" s="54">
        <v>30</v>
      </c>
      <c r="AD23" s="92" t="e">
        <f t="shared" si="6"/>
        <v>#N/A</v>
      </c>
      <c r="AE23" s="63" t="e">
        <f t="shared" si="5"/>
        <v>#N/A</v>
      </c>
      <c r="AF23" s="63">
        <f t="shared" si="5"/>
        <v>5.62</v>
      </c>
      <c r="AG23" s="63" t="e">
        <f t="shared" si="5"/>
        <v>#N/A</v>
      </c>
      <c r="AH23" s="63" t="e">
        <f t="shared" si="5"/>
        <v>#N/A</v>
      </c>
    </row>
    <row r="24" spans="1:43" ht="15.75" thickBot="1" x14ac:dyDescent="0.3">
      <c r="C24" s="104" t="s">
        <v>178</v>
      </c>
      <c r="D24" s="105"/>
      <c r="E24" s="93" t="s">
        <v>185</v>
      </c>
      <c r="F24" s="115" t="s">
        <v>179</v>
      </c>
      <c r="G24" s="115" t="s">
        <v>64</v>
      </c>
      <c r="H24" s="105" t="s">
        <v>181</v>
      </c>
      <c r="I24" s="71">
        <v>2019</v>
      </c>
      <c r="J24" s="71"/>
      <c r="K24" s="71"/>
      <c r="L24" s="71"/>
      <c r="M24" s="71"/>
      <c r="N24" s="71"/>
      <c r="O24" s="71"/>
      <c r="P24" s="71"/>
      <c r="Q24" s="71"/>
      <c r="R24" s="71"/>
      <c r="S24" s="71"/>
      <c r="T24" s="71"/>
      <c r="U24" s="71"/>
      <c r="V24" s="71"/>
      <c r="W24" s="71"/>
      <c r="X24" s="71"/>
      <c r="Y24" s="71"/>
      <c r="Z24" s="71"/>
      <c r="AC24" s="54">
        <v>40</v>
      </c>
      <c r="AD24" s="92" t="e">
        <f t="shared" si="6"/>
        <v>#N/A</v>
      </c>
      <c r="AE24" s="63" t="e">
        <f t="shared" si="5"/>
        <v>#N/A</v>
      </c>
      <c r="AF24" s="63">
        <f t="shared" si="5"/>
        <v>5.27</v>
      </c>
      <c r="AG24" s="63" t="e">
        <f t="shared" si="5"/>
        <v>#N/A</v>
      </c>
      <c r="AH24" s="63">
        <f t="shared" si="5"/>
        <v>5.8472797668609697</v>
      </c>
    </row>
    <row r="25" spans="1:43" x14ac:dyDescent="0.25">
      <c r="E25" s="1"/>
      <c r="F25" s="1"/>
      <c r="G25" s="1"/>
      <c r="H25" s="1"/>
      <c r="I25"/>
      <c r="J25"/>
      <c r="K25"/>
      <c r="L25"/>
      <c r="M25"/>
      <c r="N25"/>
      <c r="O25"/>
      <c r="P25"/>
      <c r="Q25"/>
      <c r="R25"/>
      <c r="S25"/>
      <c r="T25"/>
      <c r="U25"/>
      <c r="V25"/>
      <c r="W25"/>
      <c r="X25"/>
      <c r="Y25"/>
      <c r="Z25"/>
      <c r="AC25" s="54">
        <v>50</v>
      </c>
      <c r="AD25" s="92" t="e">
        <f t="shared" si="6"/>
        <v>#N/A</v>
      </c>
      <c r="AE25" s="63" t="e">
        <f t="shared" si="5"/>
        <v>#N/A</v>
      </c>
      <c r="AF25" s="63">
        <f t="shared" si="5"/>
        <v>4.9000000000000004</v>
      </c>
      <c r="AG25" s="63" t="e">
        <f t="shared" si="5"/>
        <v>#N/A</v>
      </c>
      <c r="AH25" s="63" t="e">
        <f t="shared" si="5"/>
        <v>#N/A</v>
      </c>
    </row>
    <row r="26" spans="1:43" ht="15.75" thickBot="1" x14ac:dyDescent="0.3">
      <c r="E26" s="1"/>
      <c r="F26" s="1"/>
      <c r="G26" s="1"/>
      <c r="H26" s="1"/>
      <c r="I26"/>
      <c r="J26"/>
      <c r="K26"/>
      <c r="L26"/>
      <c r="M26"/>
      <c r="N26"/>
      <c r="O26"/>
      <c r="P26"/>
      <c r="Q26"/>
      <c r="R26"/>
      <c r="S26"/>
      <c r="T26"/>
      <c r="U26"/>
      <c r="V26"/>
      <c r="W26"/>
      <c r="X26"/>
      <c r="Y26"/>
      <c r="Z26"/>
      <c r="AC26" s="106">
        <v>60</v>
      </c>
      <c r="AD26" s="93" t="e">
        <f t="shared" si="6"/>
        <v>#N/A</v>
      </c>
      <c r="AE26" s="115" t="e">
        <f t="shared" si="5"/>
        <v>#N/A</v>
      </c>
      <c r="AF26" s="115" t="e">
        <f t="shared" si="5"/>
        <v>#N/A</v>
      </c>
      <c r="AG26" s="115" t="e">
        <f t="shared" si="5"/>
        <v>#N/A</v>
      </c>
      <c r="AH26" s="115" t="e">
        <f t="shared" si="5"/>
        <v>#N/A</v>
      </c>
    </row>
    <row r="27" spans="1:43" x14ac:dyDescent="0.25">
      <c r="E27" s="1"/>
      <c r="F27" s="1"/>
      <c r="G27" s="1"/>
      <c r="H27" s="1"/>
      <c r="I27"/>
      <c r="J27"/>
      <c r="K27"/>
      <c r="L27"/>
      <c r="M27"/>
      <c r="N27"/>
      <c r="O27"/>
      <c r="P27"/>
      <c r="Q27"/>
      <c r="R27"/>
      <c r="S27"/>
      <c r="T27"/>
      <c r="U27"/>
      <c r="V27"/>
      <c r="W27"/>
      <c r="X27"/>
      <c r="Y27"/>
      <c r="Z27"/>
    </row>
    <row r="28" spans="1:43" ht="18.75" thickBot="1" x14ac:dyDescent="0.3">
      <c r="B28" s="32" t="s">
        <v>188</v>
      </c>
      <c r="E28" s="1"/>
      <c r="F28" s="1"/>
      <c r="G28" s="1"/>
      <c r="H28" s="1"/>
      <c r="I28"/>
      <c r="J28"/>
      <c r="K28"/>
      <c r="L28"/>
      <c r="M28"/>
      <c r="N28"/>
      <c r="O28"/>
      <c r="P28"/>
      <c r="Q28"/>
      <c r="R28"/>
      <c r="S28"/>
      <c r="T28"/>
      <c r="U28"/>
      <c r="V28"/>
      <c r="W28"/>
      <c r="X28"/>
      <c r="Y28"/>
      <c r="Z28"/>
    </row>
    <row r="29" spans="1:43" ht="18.75" x14ac:dyDescent="0.3">
      <c r="C29" s="40" t="s">
        <v>189</v>
      </c>
      <c r="D29" s="45"/>
      <c r="E29" s="41"/>
      <c r="F29" s="41"/>
      <c r="G29" s="41"/>
      <c r="H29" s="41"/>
      <c r="I29" s="73"/>
      <c r="J29" s="73"/>
      <c r="K29" s="73"/>
      <c r="L29" s="73"/>
      <c r="M29" s="73"/>
      <c r="N29" s="73"/>
      <c r="O29" s="73"/>
      <c r="P29" s="73"/>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67" t="e">
        <v>#N/A</v>
      </c>
      <c r="I30" s="74" t="e">
        <v>#N/A</v>
      </c>
      <c r="J30" s="74"/>
      <c r="K30" s="74"/>
      <c r="L30" s="74"/>
      <c r="M30" s="74"/>
      <c r="N30" s="74"/>
      <c r="O30" s="74"/>
      <c r="P30" s="74"/>
      <c r="Q30" s="74"/>
      <c r="R30" s="74"/>
      <c r="S30" s="74"/>
      <c r="T30" s="74"/>
      <c r="U30" s="74"/>
      <c r="V30" s="74"/>
      <c r="W30" s="74"/>
      <c r="X30" s="74"/>
      <c r="Y30" s="74"/>
      <c r="Z30" s="74"/>
    </row>
    <row r="31" spans="1:43" x14ac:dyDescent="0.25">
      <c r="A31" s="52" t="str">
        <f>CONCATENATE(C29," - ",D31,"%")</f>
        <v>H2 - 10%</v>
      </c>
      <c r="C31" s="123"/>
      <c r="D31" s="94">
        <v>10</v>
      </c>
      <c r="E31" s="64">
        <v>10.1</v>
      </c>
      <c r="F31" s="64">
        <v>10.7</v>
      </c>
      <c r="G31" s="64">
        <v>10</v>
      </c>
      <c r="H31" s="68">
        <v>10.11</v>
      </c>
      <c r="I31" s="74" t="e">
        <v>#N/A</v>
      </c>
      <c r="J31" s="74"/>
      <c r="K31" s="74"/>
      <c r="L31" s="74"/>
      <c r="M31" s="74"/>
      <c r="N31" s="74"/>
      <c r="O31" s="74"/>
      <c r="P31" s="74"/>
      <c r="Q31" s="74"/>
      <c r="R31" s="74"/>
      <c r="S31" s="74"/>
      <c r="T31" s="74"/>
      <c r="U31" s="74"/>
      <c r="V31" s="74"/>
      <c r="W31" s="74"/>
      <c r="X31" s="74"/>
      <c r="Y31" s="74"/>
      <c r="Z31" s="74"/>
    </row>
    <row r="32" spans="1:43" x14ac:dyDescent="0.25">
      <c r="A32" s="52" t="str">
        <f>CONCATENATE(C29," - ",D32,"%")</f>
        <v>H2 - 20%</v>
      </c>
      <c r="C32" s="123"/>
      <c r="D32" s="94">
        <v>20</v>
      </c>
      <c r="E32" s="64">
        <v>19.7</v>
      </c>
      <c r="F32" s="64">
        <v>21.7</v>
      </c>
      <c r="G32" s="64" t="e">
        <v>#N/A</v>
      </c>
      <c r="H32" s="68" t="e">
        <v>#N/A</v>
      </c>
      <c r="I32" s="74" t="e">
        <v>#N/A</v>
      </c>
      <c r="J32" s="74"/>
      <c r="K32" s="74"/>
      <c r="L32" s="74"/>
      <c r="M32" s="74"/>
      <c r="N32" s="74"/>
      <c r="O32" s="74"/>
      <c r="P32" s="74"/>
      <c r="Q32" s="74"/>
      <c r="R32" s="74"/>
      <c r="S32" s="74"/>
      <c r="T32" s="74"/>
      <c r="U32" s="74"/>
      <c r="V32" s="74"/>
      <c r="W32" s="74"/>
      <c r="X32" s="74"/>
      <c r="Y32" s="74"/>
      <c r="Z32" s="74"/>
    </row>
    <row r="33" spans="1:26" x14ac:dyDescent="0.25">
      <c r="A33" s="52" t="str">
        <f>CONCATENATE(C29," - ",D33,"%")</f>
        <v>H2 - 23%</v>
      </c>
      <c r="C33" s="123"/>
      <c r="D33" s="94">
        <v>23</v>
      </c>
      <c r="E33" s="64">
        <v>24.9</v>
      </c>
      <c r="F33" s="64">
        <v>22.9</v>
      </c>
      <c r="G33" s="64">
        <v>23</v>
      </c>
      <c r="H33" s="68">
        <v>23.07</v>
      </c>
      <c r="I33" s="74">
        <v>21.0714887755449</v>
      </c>
      <c r="J33" s="74"/>
      <c r="K33" s="74"/>
      <c r="L33" s="74"/>
      <c r="M33" s="74"/>
      <c r="N33" s="74"/>
      <c r="O33" s="74"/>
      <c r="P33" s="74"/>
      <c r="Q33" s="74"/>
      <c r="R33" s="74"/>
      <c r="S33" s="74"/>
      <c r="T33" s="74"/>
      <c r="U33" s="74"/>
      <c r="V33" s="74"/>
      <c r="W33" s="74"/>
      <c r="X33" s="74"/>
      <c r="Y33" s="74"/>
      <c r="Z33" s="74"/>
    </row>
    <row r="34" spans="1:26" x14ac:dyDescent="0.25">
      <c r="A34" s="52" t="str">
        <f>CONCATENATE(C29," - ",D34,"%")</f>
        <v>H2 - 30%</v>
      </c>
      <c r="C34" s="123"/>
      <c r="D34" s="94">
        <v>30</v>
      </c>
      <c r="E34" s="64">
        <v>30</v>
      </c>
      <c r="F34" s="64">
        <v>31.3</v>
      </c>
      <c r="G34" s="64">
        <v>30</v>
      </c>
      <c r="H34" s="68">
        <v>23.07</v>
      </c>
      <c r="I34" s="74" t="e">
        <v>#N/A</v>
      </c>
      <c r="J34" s="74"/>
      <c r="K34" s="74"/>
      <c r="L34" s="74"/>
      <c r="M34" s="74"/>
      <c r="N34" s="74"/>
      <c r="O34" s="74"/>
      <c r="P34" s="74"/>
      <c r="Q34" s="74"/>
      <c r="R34" s="74"/>
      <c r="S34" s="74"/>
      <c r="T34" s="74"/>
      <c r="U34" s="74"/>
      <c r="V34" s="74"/>
      <c r="W34" s="74"/>
      <c r="X34" s="74"/>
      <c r="Y34" s="74"/>
      <c r="Z34" s="74"/>
    </row>
    <row r="35" spans="1:26" x14ac:dyDescent="0.25">
      <c r="A35" s="52" t="str">
        <f>CONCATENATE(C29," - ",D35,"%")</f>
        <v>H2 - 40%</v>
      </c>
      <c r="C35" s="123"/>
      <c r="D35" s="94">
        <v>40</v>
      </c>
      <c r="E35" s="64" t="e">
        <v>#N/A</v>
      </c>
      <c r="F35" s="64">
        <v>40</v>
      </c>
      <c r="G35" s="64">
        <v>40</v>
      </c>
      <c r="H35" s="68" t="e">
        <v>#N/A</v>
      </c>
      <c r="I35" s="74">
        <v>37.682357781093899</v>
      </c>
      <c r="J35" s="74"/>
      <c r="K35" s="74"/>
      <c r="L35" s="74"/>
      <c r="M35" s="74"/>
      <c r="N35" s="74"/>
      <c r="O35" s="74"/>
      <c r="P35" s="74"/>
      <c r="Q35" s="74"/>
      <c r="R35" s="74"/>
      <c r="S35" s="74"/>
      <c r="T35" s="74"/>
      <c r="U35" s="74"/>
      <c r="V35" s="74"/>
      <c r="W35" s="74"/>
      <c r="X35" s="74"/>
      <c r="Y35" s="74"/>
      <c r="Z35" s="74"/>
    </row>
    <row r="36" spans="1:26" x14ac:dyDescent="0.25">
      <c r="A36" s="52" t="str">
        <f>CONCATENATE(C29," - ",D36,"%")</f>
        <v>H2 - 50%</v>
      </c>
      <c r="C36" s="123"/>
      <c r="D36" s="94">
        <v>50</v>
      </c>
      <c r="E36" s="64" t="e">
        <v>#N/A</v>
      </c>
      <c r="F36" s="64" t="e">
        <v>#N/A</v>
      </c>
      <c r="G36" s="64">
        <v>50</v>
      </c>
      <c r="H36" s="68" t="e">
        <v>#N/A</v>
      </c>
      <c r="I36" s="74" t="e">
        <v>#N/A</v>
      </c>
      <c r="J36" s="74"/>
      <c r="K36" s="74"/>
      <c r="L36" s="74"/>
      <c r="M36" s="74"/>
      <c r="N36" s="74"/>
      <c r="O36" s="74"/>
      <c r="P36" s="74"/>
      <c r="Q36" s="74"/>
      <c r="R36" s="74"/>
      <c r="S36" s="74"/>
      <c r="T36" s="74"/>
      <c r="U36" s="74"/>
      <c r="V36" s="74"/>
      <c r="W36" s="74"/>
      <c r="X36" s="74"/>
      <c r="Y36" s="74"/>
      <c r="Z36" s="74"/>
    </row>
    <row r="37" spans="1:26" ht="15.75" thickBot="1" x14ac:dyDescent="0.3">
      <c r="A37" s="52" t="str">
        <f>CONCATENATE(C29," - ",D37,"%")</f>
        <v>H2 - 60%</v>
      </c>
      <c r="C37" s="124"/>
      <c r="D37" s="95">
        <v>60</v>
      </c>
      <c r="E37" s="116" t="e">
        <v>#N/A</v>
      </c>
      <c r="F37" s="116" t="e">
        <v>#N/A</v>
      </c>
      <c r="G37" s="116" t="e">
        <v>#N/A</v>
      </c>
      <c r="H37" s="112" t="e">
        <v>#N/A</v>
      </c>
      <c r="I37" s="74" t="e">
        <v>#N/A</v>
      </c>
      <c r="J37" s="74"/>
      <c r="K37" s="74"/>
      <c r="L37" s="74"/>
      <c r="M37" s="74"/>
      <c r="N37" s="74"/>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73" t="e">
        <v>#N/A</v>
      </c>
      <c r="J38" s="73"/>
      <c r="K38" s="73"/>
      <c r="L38" s="73"/>
      <c r="M38" s="73"/>
      <c r="N38" s="73"/>
      <c r="O38" s="73"/>
      <c r="P38" s="73"/>
      <c r="Q38" s="73"/>
      <c r="R38" s="73"/>
      <c r="S38" s="73"/>
      <c r="T38" s="73"/>
      <c r="U38" s="73"/>
      <c r="V38" s="73"/>
      <c r="W38" s="73"/>
      <c r="X38" s="73"/>
      <c r="Y38" s="73"/>
      <c r="Z38" s="73"/>
    </row>
    <row r="39" spans="1:26" x14ac:dyDescent="0.25">
      <c r="A39" s="52" t="str">
        <f>CONCATENATE(C38," - ",D39,"%")</f>
        <v>Wobbe index - 0%</v>
      </c>
      <c r="C39" s="122" t="s">
        <v>124</v>
      </c>
      <c r="D39" s="11">
        <v>0</v>
      </c>
      <c r="E39" s="20">
        <v>50.606323934612639</v>
      </c>
      <c r="F39" s="20">
        <v>50.606323934612639</v>
      </c>
      <c r="G39" s="20">
        <v>50.606323934612639</v>
      </c>
      <c r="H39" s="69">
        <v>50.606323934612639</v>
      </c>
      <c r="I39" s="74">
        <v>50.606323934612639</v>
      </c>
      <c r="J39" s="74"/>
      <c r="K39" s="74"/>
      <c r="L39" s="74"/>
      <c r="M39" s="74"/>
      <c r="N39" s="74"/>
      <c r="O39" s="74"/>
      <c r="P39" s="74"/>
      <c r="Q39" s="74"/>
      <c r="R39" s="74"/>
      <c r="S39" s="74"/>
      <c r="T39" s="74"/>
      <c r="U39" s="74"/>
      <c r="V39" s="74"/>
      <c r="W39" s="74"/>
      <c r="X39" s="74"/>
      <c r="Y39" s="74"/>
      <c r="Z39" s="74"/>
    </row>
    <row r="40" spans="1:26" x14ac:dyDescent="0.25">
      <c r="A40" s="52" t="str">
        <f>CONCATENATE(C38," - ",D40,"%")</f>
        <v>Wobbe index - 10%</v>
      </c>
      <c r="C40" s="123"/>
      <c r="D40" s="94">
        <v>10</v>
      </c>
      <c r="E40" s="64">
        <v>49.366353425340726</v>
      </c>
      <c r="F40" s="64">
        <v>49.292481885739399</v>
      </c>
      <c r="G40" s="64">
        <v>49.354042590719082</v>
      </c>
      <c r="H40" s="68">
        <v>49.36512236211658</v>
      </c>
      <c r="I40" s="74" t="e">
        <v>#N/A</v>
      </c>
      <c r="J40" s="74"/>
      <c r="K40" s="74"/>
      <c r="L40" s="74"/>
      <c r="M40" s="74"/>
      <c r="N40" s="74"/>
      <c r="O40" s="74"/>
      <c r="P40" s="74"/>
      <c r="Q40" s="74"/>
      <c r="R40" s="74"/>
      <c r="S40" s="74"/>
      <c r="T40" s="74"/>
      <c r="U40" s="74"/>
      <c r="V40" s="74"/>
      <c r="W40" s="74"/>
      <c r="X40" s="74"/>
      <c r="Y40" s="74"/>
      <c r="Z40" s="74"/>
    </row>
    <row r="41" spans="1:26" x14ac:dyDescent="0.25">
      <c r="A41" s="52" t="str">
        <f>CONCATENATE(C38," - ",D41,"%")</f>
        <v>Wobbe index - 20%</v>
      </c>
      <c r="C41" s="123"/>
      <c r="D41" s="94">
        <v>20</v>
      </c>
      <c r="E41" s="64">
        <v>48.183652664338304</v>
      </c>
      <c r="F41" s="64">
        <v>47.964090510537424</v>
      </c>
      <c r="G41" s="64" t="e">
        <v>#N/A</v>
      </c>
      <c r="H41" s="68" t="e">
        <v>#N/A</v>
      </c>
      <c r="I41" s="74" t="e">
        <v>#N/A</v>
      </c>
      <c r="J41" s="74"/>
      <c r="K41" s="74"/>
      <c r="L41" s="74"/>
      <c r="M41" s="74"/>
      <c r="N41" s="74"/>
      <c r="O41" s="74"/>
      <c r="P41" s="74"/>
      <c r="Q41" s="74"/>
      <c r="R41" s="74"/>
      <c r="S41" s="74"/>
      <c r="T41" s="74"/>
      <c r="U41" s="74"/>
      <c r="V41" s="74"/>
      <c r="W41" s="74"/>
      <c r="X41" s="74"/>
      <c r="Y41" s="74"/>
      <c r="Z41" s="74"/>
    </row>
    <row r="42" spans="1:26" x14ac:dyDescent="0.25">
      <c r="A42" s="52" t="str">
        <f>CONCATENATE(C38," - ",D42,"%")</f>
        <v>Wobbe index - 23%</v>
      </c>
      <c r="C42" s="123"/>
      <c r="D42" s="94">
        <v>23</v>
      </c>
      <c r="E42" s="64">
        <v>47.54416415649537</v>
      </c>
      <c r="F42" s="64">
        <v>47.7898677854228</v>
      </c>
      <c r="G42" s="64">
        <v>47.7898677854228</v>
      </c>
      <c r="H42" s="68">
        <v>47.76896827469136</v>
      </c>
      <c r="I42" s="74">
        <v>48.014802223297622</v>
      </c>
      <c r="J42" s="74"/>
      <c r="K42" s="74"/>
      <c r="L42" s="74"/>
      <c r="M42" s="74"/>
      <c r="N42" s="74"/>
      <c r="O42" s="74"/>
      <c r="P42" s="74"/>
      <c r="Q42" s="74"/>
      <c r="R42" s="74"/>
      <c r="S42" s="74"/>
      <c r="T42" s="74"/>
      <c r="U42" s="74"/>
      <c r="V42" s="74"/>
      <c r="W42" s="74"/>
      <c r="X42" s="74"/>
      <c r="Y42" s="74"/>
      <c r="Z42" s="74"/>
    </row>
    <row r="43" spans="1:26" x14ac:dyDescent="0.25">
      <c r="A43" s="52" t="str">
        <f>CONCATENATE(C38," - ",D43,"%")</f>
        <v>Wobbe index - 30%</v>
      </c>
      <c r="C43" s="123"/>
      <c r="D43" s="94">
        <v>30</v>
      </c>
      <c r="E43" s="64">
        <v>46.919983815077522</v>
      </c>
      <c r="F43" s="64">
        <v>46.761625059811188</v>
      </c>
      <c r="G43" s="64">
        <v>46.919983815077522</v>
      </c>
      <c r="H43" s="68">
        <v>47.76896827469136</v>
      </c>
      <c r="I43" s="74" t="e">
        <v>#N/A</v>
      </c>
      <c r="J43" s="74"/>
      <c r="K43" s="74"/>
      <c r="L43" s="74"/>
      <c r="M43" s="74"/>
      <c r="N43" s="74"/>
      <c r="O43" s="74"/>
      <c r="P43" s="74"/>
      <c r="Q43" s="74"/>
      <c r="R43" s="74"/>
      <c r="S43" s="74"/>
      <c r="T43" s="74"/>
      <c r="U43" s="74"/>
      <c r="V43" s="74"/>
      <c r="W43" s="74"/>
      <c r="X43" s="74"/>
      <c r="Y43" s="74"/>
      <c r="Z43" s="74"/>
    </row>
    <row r="44" spans="1:26" x14ac:dyDescent="0.25">
      <c r="A44" s="52" t="str">
        <f>CONCATENATE(C38," - ",D44,"%")</f>
        <v>Wobbe index - 40%</v>
      </c>
      <c r="C44" s="123"/>
      <c r="D44" s="94">
        <v>40</v>
      </c>
      <c r="E44" s="64" t="e">
        <v>#N/A</v>
      </c>
      <c r="F44" s="64">
        <v>45.714470083951518</v>
      </c>
      <c r="G44" s="64">
        <v>45.726343084506439</v>
      </c>
      <c r="H44" s="68" t="e">
        <v>#N/A</v>
      </c>
      <c r="I44" s="74">
        <v>45.990759598170939</v>
      </c>
      <c r="J44" s="74"/>
      <c r="K44" s="74"/>
      <c r="L44" s="74"/>
      <c r="M44" s="74"/>
      <c r="N44" s="74"/>
      <c r="O44" s="74"/>
      <c r="P44" s="74"/>
      <c r="Q44" s="74"/>
      <c r="R44" s="74"/>
      <c r="S44" s="74"/>
      <c r="T44" s="74"/>
      <c r="U44" s="74"/>
      <c r="V44" s="74"/>
      <c r="W44" s="74"/>
      <c r="X44" s="74"/>
      <c r="Y44" s="74"/>
      <c r="Z44" s="74"/>
    </row>
    <row r="45" spans="1:26" x14ac:dyDescent="0.25">
      <c r="A45" s="52" t="str">
        <f>CONCATENATE(C38," - ",D45,"%")</f>
        <v>Wobbe index - 50%</v>
      </c>
      <c r="C45" s="123"/>
      <c r="D45" s="94">
        <v>50</v>
      </c>
      <c r="E45" s="64" t="e">
        <v>#N/A</v>
      </c>
      <c r="F45" s="64" t="e">
        <v>#N/A</v>
      </c>
      <c r="G45" s="64">
        <v>44.580175611136397</v>
      </c>
      <c r="H45" s="68" t="e">
        <v>#N/A</v>
      </c>
      <c r="I45" s="74" t="e">
        <v>#N/A</v>
      </c>
      <c r="J45" s="74"/>
      <c r="K45" s="74"/>
      <c r="L45" s="74"/>
      <c r="M45" s="74"/>
      <c r="N45" s="74"/>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6" t="e">
        <v>#N/A</v>
      </c>
      <c r="F46" s="116" t="e">
        <v>#N/A</v>
      </c>
      <c r="G46" s="116" t="e">
        <v>#N/A</v>
      </c>
      <c r="H46" s="112" t="e">
        <v>#N/A</v>
      </c>
      <c r="I46" s="74" t="e">
        <v>#N/A</v>
      </c>
      <c r="J46" s="74"/>
      <c r="K46" s="74"/>
      <c r="L46" s="74"/>
      <c r="M46" s="74"/>
      <c r="N46" s="74"/>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73" t="e">
        <v>#N/A</v>
      </c>
      <c r="J47" s="73"/>
      <c r="K47" s="73"/>
      <c r="L47" s="73"/>
      <c r="M47" s="73"/>
      <c r="N47" s="73"/>
      <c r="O47" s="73"/>
      <c r="P47" s="73"/>
      <c r="Q47" s="73"/>
      <c r="R47" s="73"/>
      <c r="S47" s="73"/>
      <c r="T47" s="73"/>
      <c r="U47" s="73"/>
      <c r="V47" s="73"/>
      <c r="W47" s="73"/>
      <c r="X47" s="73"/>
      <c r="Y47" s="73"/>
      <c r="Z47" s="73"/>
    </row>
    <row r="48" spans="1:26" x14ac:dyDescent="0.25">
      <c r="A48" s="52" t="str">
        <f>CONCATENATE(C47," - ",D48,"%")</f>
        <v>Efficiency (Hi) - 0%</v>
      </c>
      <c r="C48" s="122" t="s">
        <v>124</v>
      </c>
      <c r="D48" s="11">
        <v>0</v>
      </c>
      <c r="E48" s="20">
        <v>53.900951213908769</v>
      </c>
      <c r="F48" s="20">
        <v>29.131463157541326</v>
      </c>
      <c r="G48" s="20">
        <v>73</v>
      </c>
      <c r="H48" s="69">
        <v>81.694459810833962</v>
      </c>
      <c r="I48" s="74" t="e">
        <v>#N/A</v>
      </c>
      <c r="J48" s="74"/>
      <c r="K48" s="74"/>
      <c r="L48" s="74"/>
      <c r="M48" s="74"/>
      <c r="N48" s="74"/>
      <c r="O48" s="74"/>
      <c r="P48" s="74"/>
      <c r="Q48" s="74"/>
      <c r="R48" s="74"/>
      <c r="S48" s="74"/>
      <c r="T48" s="74"/>
      <c r="U48" s="74"/>
      <c r="V48" s="74"/>
      <c r="W48" s="74"/>
      <c r="X48" s="74"/>
      <c r="Y48" s="74"/>
      <c r="Z48" s="74"/>
    </row>
    <row r="49" spans="1:26" x14ac:dyDescent="0.25">
      <c r="A49" s="52" t="str">
        <f>CONCATENATE(C47," - ",D49,"%")</f>
        <v>Efficiency (Hi) - 10%</v>
      </c>
      <c r="C49" s="123"/>
      <c r="D49" s="94">
        <v>10</v>
      </c>
      <c r="E49" s="64">
        <v>55.717487808458955</v>
      </c>
      <c r="F49" s="64">
        <v>28.512979518365466</v>
      </c>
      <c r="G49" s="64">
        <v>74.5</v>
      </c>
      <c r="H49" s="68">
        <v>82.083718373276341</v>
      </c>
      <c r="I49" s="74" t="e">
        <v>#N/A</v>
      </c>
      <c r="J49" s="74"/>
      <c r="K49" s="74"/>
      <c r="L49" s="74"/>
      <c r="M49" s="74"/>
      <c r="N49" s="74"/>
      <c r="O49" s="74"/>
      <c r="P49" s="74"/>
      <c r="Q49" s="74"/>
      <c r="R49" s="74"/>
      <c r="S49" s="74"/>
      <c r="T49" s="74"/>
      <c r="U49" s="74"/>
      <c r="V49" s="74"/>
      <c r="W49" s="74"/>
      <c r="X49" s="74"/>
      <c r="Y49" s="74"/>
      <c r="Z49" s="74"/>
    </row>
    <row r="50" spans="1:26" x14ac:dyDescent="0.25">
      <c r="A50" s="52" t="str">
        <f>CONCATENATE(C47," - ",D50,"%")</f>
        <v>Efficiency (Hi) - 20%</v>
      </c>
      <c r="C50" s="123"/>
      <c r="D50" s="94">
        <v>20</v>
      </c>
      <c r="E50" s="64">
        <v>57.895909212016029</v>
      </c>
      <c r="F50" s="64">
        <v>26.682540778036518</v>
      </c>
      <c r="G50" s="64" t="e">
        <v>#N/A</v>
      </c>
      <c r="H50" s="68" t="e">
        <v>#N/A</v>
      </c>
      <c r="I50" s="74" t="e">
        <v>#N/A</v>
      </c>
      <c r="J50" s="74"/>
      <c r="K50" s="74"/>
      <c r="L50" s="74"/>
      <c r="M50" s="74"/>
      <c r="N50" s="74"/>
      <c r="O50" s="74"/>
      <c r="P50" s="74"/>
      <c r="Q50" s="74"/>
      <c r="R50" s="74"/>
      <c r="S50" s="74"/>
      <c r="T50" s="74"/>
      <c r="U50" s="74"/>
      <c r="V50" s="74"/>
      <c r="W50" s="74"/>
      <c r="X50" s="74"/>
      <c r="Y50" s="74"/>
      <c r="Z50" s="74"/>
    </row>
    <row r="51" spans="1:26" x14ac:dyDescent="0.25">
      <c r="A51" s="52" t="str">
        <f>CONCATENATE(C47," - ",D51,"%")</f>
        <v>Efficiency (Hi) - 23%</v>
      </c>
      <c r="C51" s="123"/>
      <c r="D51" s="94">
        <v>23</v>
      </c>
      <c r="E51" s="64">
        <v>55.350287448789395</v>
      </c>
      <c r="F51" s="64">
        <v>27.286614516633211</v>
      </c>
      <c r="G51" s="64">
        <v>74.69</v>
      </c>
      <c r="H51" s="68">
        <v>81.519792698961652</v>
      </c>
      <c r="I51" s="74" t="e">
        <v>#N/A</v>
      </c>
      <c r="J51" s="74"/>
      <c r="K51" s="74"/>
      <c r="L51" s="74"/>
      <c r="M51" s="74"/>
      <c r="N51" s="74"/>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4" t="e">
        <v>#N/A</v>
      </c>
      <c r="F52" s="64">
        <v>28.782502075491934</v>
      </c>
      <c r="G52" s="64">
        <v>72</v>
      </c>
      <c r="H52" s="68">
        <v>82.458593570521302</v>
      </c>
      <c r="I52" s="74" t="e">
        <v>#N/A</v>
      </c>
      <c r="J52" s="74"/>
      <c r="K52" s="74"/>
      <c r="L52" s="74"/>
      <c r="M52" s="74"/>
      <c r="N52" s="74"/>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4" t="e">
        <v>#N/A</v>
      </c>
      <c r="F53" s="64" t="e">
        <v>#N/A</v>
      </c>
      <c r="G53" s="64">
        <v>72.3</v>
      </c>
      <c r="H53" s="68" t="e">
        <v>#N/A</v>
      </c>
      <c r="I53" s="74" t="e">
        <v>#N/A</v>
      </c>
      <c r="J53" s="74"/>
      <c r="K53" s="74"/>
      <c r="L53" s="74"/>
      <c r="M53" s="74"/>
      <c r="N53" s="74"/>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4" t="e">
        <v>#N/A</v>
      </c>
      <c r="F54" s="64" t="e">
        <v>#N/A</v>
      </c>
      <c r="G54" s="64">
        <v>74</v>
      </c>
      <c r="H54" s="68" t="e">
        <v>#N/A</v>
      </c>
      <c r="I54" s="74" t="e">
        <v>#N/A</v>
      </c>
      <c r="J54" s="74"/>
      <c r="K54" s="74"/>
      <c r="L54" s="74"/>
      <c r="M54" s="74"/>
      <c r="N54" s="74"/>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2" t="e">
        <v>#N/A</v>
      </c>
      <c r="I55" s="74" t="e">
        <v>#N/A</v>
      </c>
      <c r="J55" s="74"/>
      <c r="K55" s="74"/>
      <c r="L55" s="74"/>
      <c r="M55" s="74"/>
      <c r="N55" s="74"/>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73" t="e">
        <v>#N/A</v>
      </c>
      <c r="J56" s="73"/>
      <c r="K56" s="73"/>
      <c r="L56" s="73"/>
      <c r="M56" s="73"/>
      <c r="N56" s="73"/>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13.965186312498247</v>
      </c>
      <c r="F57" s="20">
        <v>185.77145989773905</v>
      </c>
      <c r="G57" s="20">
        <v>10.7</v>
      </c>
      <c r="H57" s="69">
        <v>154.82094480924781</v>
      </c>
      <c r="I57" s="74">
        <v>74.486276121731919</v>
      </c>
      <c r="J57" s="74"/>
      <c r="K57" s="74"/>
      <c r="L57" s="74"/>
      <c r="M57" s="74"/>
      <c r="N57" s="74"/>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4">
        <v>14.763822012026925</v>
      </c>
      <c r="F58" s="64">
        <v>354.98483002115768</v>
      </c>
      <c r="G58" s="64">
        <v>9.4</v>
      </c>
      <c r="H58" s="68">
        <v>137.21122093595687</v>
      </c>
      <c r="I58" s="74" t="e">
        <v>#N/A</v>
      </c>
      <c r="J58" s="74"/>
      <c r="K58" s="74"/>
      <c r="L58" s="74"/>
      <c r="M58" s="74"/>
      <c r="N58" s="74"/>
      <c r="O58" s="74"/>
      <c r="P58" s="74"/>
      <c r="Q58" s="74"/>
      <c r="R58" s="74"/>
      <c r="S58" s="74"/>
      <c r="T58" s="74"/>
      <c r="U58" s="74"/>
      <c r="V58" s="74"/>
      <c r="W58" s="74"/>
      <c r="X58" s="74"/>
      <c r="Y58" s="74"/>
      <c r="Z58" s="74"/>
    </row>
    <row r="59" spans="1:26" x14ac:dyDescent="0.25">
      <c r="A59" s="52" t="str">
        <f>CONCATENATE(C56," - ",D59,"%")</f>
        <v>CO emissions - 20%</v>
      </c>
      <c r="C59" s="123"/>
      <c r="D59" s="94">
        <v>20</v>
      </c>
      <c r="E59" s="64">
        <v>13.249633998532353</v>
      </c>
      <c r="F59" s="64">
        <v>544.51590491589184</v>
      </c>
      <c r="G59" s="64" t="e">
        <v>#N/A</v>
      </c>
      <c r="H59" s="68" t="e">
        <v>#N/A</v>
      </c>
      <c r="I59" s="74" t="e">
        <v>#N/A</v>
      </c>
      <c r="J59" s="74"/>
      <c r="K59" s="74"/>
      <c r="L59" s="74"/>
      <c r="M59" s="74"/>
      <c r="N59" s="74"/>
      <c r="O59" s="74"/>
      <c r="P59" s="74"/>
      <c r="Q59" s="74"/>
      <c r="R59" s="74"/>
      <c r="S59" s="74"/>
      <c r="T59" s="74"/>
      <c r="U59" s="74"/>
      <c r="V59" s="74"/>
      <c r="W59" s="74"/>
      <c r="X59" s="74"/>
      <c r="Y59" s="74"/>
      <c r="Z59" s="74"/>
    </row>
    <row r="60" spans="1:26" x14ac:dyDescent="0.25">
      <c r="A60" s="52" t="str">
        <f>CONCATENATE(C56," - ",D60,"%")</f>
        <v>CO emissions - 23%</v>
      </c>
      <c r="C60" s="123"/>
      <c r="D60" s="94">
        <v>23</v>
      </c>
      <c r="E60" s="64">
        <v>22.897183785226048</v>
      </c>
      <c r="F60" s="64">
        <v>629.19030098799908</v>
      </c>
      <c r="G60" s="64">
        <v>8.6</v>
      </c>
      <c r="H60" s="68">
        <v>119.75842260657899</v>
      </c>
      <c r="I60" s="74">
        <v>79.233399684868729</v>
      </c>
      <c r="J60" s="74"/>
      <c r="K60" s="74"/>
      <c r="L60" s="74"/>
      <c r="M60" s="74"/>
      <c r="N60" s="74"/>
      <c r="O60" s="74"/>
      <c r="P60" s="74"/>
      <c r="Q60" s="74"/>
      <c r="R60" s="74"/>
      <c r="S60" s="74"/>
      <c r="T60" s="74"/>
      <c r="U60" s="74"/>
      <c r="V60" s="74"/>
      <c r="W60" s="74"/>
      <c r="X60" s="74"/>
      <c r="Y60" s="74"/>
      <c r="Z60" s="74"/>
    </row>
    <row r="61" spans="1:26" x14ac:dyDescent="0.25">
      <c r="A61" s="52" t="str">
        <f>CONCATENATE(C56," - ",D61,"%")</f>
        <v>CO emissions - 30%</v>
      </c>
      <c r="C61" s="123"/>
      <c r="D61" s="94">
        <v>30</v>
      </c>
      <c r="E61" s="64" t="e">
        <v>#N/A</v>
      </c>
      <c r="F61" s="64">
        <v>914.8984641953316</v>
      </c>
      <c r="G61" s="64">
        <v>8.5</v>
      </c>
      <c r="H61" s="68">
        <v>130.24793952946135</v>
      </c>
      <c r="I61" s="74" t="e">
        <v>#N/A</v>
      </c>
      <c r="J61" s="74"/>
      <c r="K61" s="74"/>
      <c r="L61" s="74"/>
      <c r="M61" s="74"/>
      <c r="N61" s="74"/>
      <c r="O61" s="74"/>
      <c r="P61" s="74"/>
      <c r="Q61" s="74"/>
      <c r="R61" s="74"/>
      <c r="S61" s="74"/>
      <c r="T61" s="74"/>
      <c r="U61" s="74"/>
      <c r="V61" s="74"/>
      <c r="W61" s="74"/>
      <c r="X61" s="74"/>
      <c r="Y61" s="74"/>
      <c r="Z61" s="74"/>
    </row>
    <row r="62" spans="1:26" x14ac:dyDescent="0.25">
      <c r="A62" s="52" t="str">
        <f>CONCATENATE(C56," - ",D62,"%")</f>
        <v>CO emissions - 40%</v>
      </c>
      <c r="C62" s="123"/>
      <c r="D62" s="94">
        <v>40</v>
      </c>
      <c r="E62" s="64" t="e">
        <v>#N/A</v>
      </c>
      <c r="F62" s="64" t="e">
        <v>#N/A</v>
      </c>
      <c r="G62" s="64">
        <v>8.3000000000000007</v>
      </c>
      <c r="H62" s="68" t="e">
        <v>#N/A</v>
      </c>
      <c r="I62" s="74">
        <v>76.606001659108387</v>
      </c>
      <c r="J62" s="74"/>
      <c r="K62" s="74"/>
      <c r="L62" s="74"/>
      <c r="M62" s="74"/>
      <c r="N62" s="74"/>
      <c r="O62" s="74"/>
      <c r="P62" s="74"/>
      <c r="Q62" s="74"/>
      <c r="R62" s="74"/>
      <c r="S62" s="74"/>
      <c r="T62" s="74"/>
      <c r="U62" s="74"/>
      <c r="V62" s="74"/>
      <c r="W62" s="74"/>
      <c r="X62" s="74"/>
      <c r="Y62" s="74"/>
      <c r="Z62" s="74"/>
    </row>
    <row r="63" spans="1:26" x14ac:dyDescent="0.25">
      <c r="A63" s="52" t="str">
        <f>CONCATENATE(C56," - ",D63,"%")</f>
        <v>CO emissions - 50%</v>
      </c>
      <c r="C63" s="123"/>
      <c r="D63" s="94">
        <v>50</v>
      </c>
      <c r="E63" s="64" t="e">
        <v>#N/A</v>
      </c>
      <c r="F63" s="64" t="e">
        <v>#N/A</v>
      </c>
      <c r="G63" s="64">
        <v>8.1</v>
      </c>
      <c r="H63" s="68" t="e">
        <v>#N/A</v>
      </c>
      <c r="I63" s="74" t="e">
        <v>#N/A</v>
      </c>
      <c r="J63" s="74"/>
      <c r="K63" s="74"/>
      <c r="L63" s="74"/>
      <c r="M63" s="74"/>
      <c r="N63" s="74"/>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6" t="e">
        <v>#N/A</v>
      </c>
      <c r="F64" s="116" t="e">
        <v>#N/A</v>
      </c>
      <c r="G64" s="116" t="e">
        <v>#N/A</v>
      </c>
      <c r="H64" s="112" t="e">
        <v>#N/A</v>
      </c>
      <c r="I64" s="74" t="e">
        <v>#N/A</v>
      </c>
      <c r="J64" s="74"/>
      <c r="K64" s="74"/>
      <c r="L64" s="74"/>
      <c r="M64" s="74"/>
      <c r="N64" s="74"/>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73" t="e">
        <v>#N/A</v>
      </c>
      <c r="J65" s="73"/>
      <c r="K65" s="73"/>
      <c r="L65" s="73"/>
      <c r="M65" s="73"/>
      <c r="N65" s="73"/>
      <c r="O65" s="73"/>
      <c r="P65" s="73"/>
      <c r="Q65" s="73"/>
      <c r="R65" s="73"/>
      <c r="S65" s="73"/>
      <c r="T65" s="73"/>
      <c r="U65" s="73"/>
      <c r="V65" s="73"/>
      <c r="W65" s="73"/>
      <c r="X65" s="73"/>
      <c r="Y65" s="73"/>
      <c r="Z65" s="73"/>
    </row>
    <row r="66" spans="1:26" x14ac:dyDescent="0.25">
      <c r="A66" s="52" t="str">
        <f>CONCATENATE(C65," - ",D66,"%")</f>
        <v>NOx emissions - 0%</v>
      </c>
      <c r="C66" s="122" t="s">
        <v>124</v>
      </c>
      <c r="D66" s="11">
        <v>0</v>
      </c>
      <c r="E66" s="20" t="e">
        <v>#N/A</v>
      </c>
      <c r="F66" s="20" t="e">
        <v>#N/A</v>
      </c>
      <c r="G66" s="20">
        <v>84.9</v>
      </c>
      <c r="H66" s="69">
        <v>151.36977807684883</v>
      </c>
      <c r="I66" s="74">
        <v>143.67652179205649</v>
      </c>
      <c r="J66" s="74"/>
      <c r="K66" s="74"/>
      <c r="L66" s="74"/>
      <c r="M66" s="74"/>
      <c r="N66" s="74"/>
      <c r="O66" s="74"/>
      <c r="P66" s="74"/>
      <c r="Q66" s="74"/>
      <c r="R66" s="74"/>
      <c r="S66" s="74"/>
      <c r="T66" s="74"/>
      <c r="U66" s="74"/>
      <c r="V66" s="74"/>
      <c r="W66" s="74"/>
      <c r="X66" s="74"/>
      <c r="Y66" s="74"/>
      <c r="Z66" s="74"/>
    </row>
    <row r="67" spans="1:26" x14ac:dyDescent="0.25">
      <c r="A67" s="52" t="str">
        <f>CONCATENATE(C65," - ",D67,"%")</f>
        <v>NOx emissions - 10%</v>
      </c>
      <c r="C67" s="123"/>
      <c r="D67" s="94">
        <v>10</v>
      </c>
      <c r="E67" s="64" t="e">
        <v>#N/A</v>
      </c>
      <c r="F67" s="64" t="e">
        <v>#N/A</v>
      </c>
      <c r="G67" s="64">
        <v>84.3</v>
      </c>
      <c r="H67" s="68">
        <v>164.74680608977135</v>
      </c>
      <c r="I67" s="74" t="e">
        <v>#N/A</v>
      </c>
      <c r="J67" s="74"/>
      <c r="K67" s="74"/>
      <c r="L67" s="74"/>
      <c r="M67" s="74"/>
      <c r="N67" s="74"/>
      <c r="O67" s="74"/>
      <c r="P67" s="74"/>
      <c r="Q67" s="74"/>
      <c r="R67" s="74"/>
      <c r="S67" s="74"/>
      <c r="T67" s="74"/>
      <c r="U67" s="74"/>
      <c r="V67" s="74"/>
      <c r="W67" s="74"/>
      <c r="X67" s="74"/>
      <c r="Y67" s="74"/>
      <c r="Z67" s="74"/>
    </row>
    <row r="68" spans="1:26" x14ac:dyDescent="0.25">
      <c r="A68" s="52" t="str">
        <f>CONCATENATE(C65," - ",D68,"%")</f>
        <v>NOx emissions - 20%</v>
      </c>
      <c r="C68" s="123"/>
      <c r="D68" s="94">
        <v>20</v>
      </c>
      <c r="E68" s="64" t="e">
        <v>#N/A</v>
      </c>
      <c r="F68" s="64" t="e">
        <v>#N/A</v>
      </c>
      <c r="G68" s="64" t="e">
        <v>#N/A</v>
      </c>
      <c r="H68" s="68" t="e">
        <v>#N/A</v>
      </c>
      <c r="I68" s="74" t="e">
        <v>#N/A</v>
      </c>
      <c r="J68" s="74"/>
      <c r="K68" s="74"/>
      <c r="L68" s="74"/>
      <c r="M68" s="74"/>
      <c r="N68" s="74"/>
      <c r="O68" s="74"/>
      <c r="P68" s="74"/>
      <c r="Q68" s="74"/>
      <c r="R68" s="74"/>
      <c r="S68" s="74"/>
      <c r="T68" s="74"/>
      <c r="U68" s="74"/>
      <c r="V68" s="74"/>
      <c r="W68" s="74"/>
      <c r="X68" s="74"/>
      <c r="Y68" s="74"/>
      <c r="Z68" s="74"/>
    </row>
    <row r="69" spans="1:26" x14ac:dyDescent="0.25">
      <c r="A69" s="52" t="str">
        <f>CONCATENATE(C65," - ",D69,"%")</f>
        <v>NOx emissions - 23%</v>
      </c>
      <c r="C69" s="123"/>
      <c r="D69" s="94">
        <v>23</v>
      </c>
      <c r="E69" s="64" t="e">
        <v>#N/A</v>
      </c>
      <c r="F69" s="64" t="e">
        <v>#N/A</v>
      </c>
      <c r="G69" s="64">
        <v>98.2</v>
      </c>
      <c r="H69" s="68">
        <v>142.7415331822076</v>
      </c>
      <c r="I69" s="74">
        <v>77.915258190554383</v>
      </c>
      <c r="J69" s="74"/>
      <c r="K69" s="74"/>
      <c r="L69" s="74"/>
      <c r="M69" s="74"/>
      <c r="N69" s="74"/>
      <c r="O69" s="74"/>
      <c r="P69" s="74"/>
      <c r="Q69" s="74"/>
      <c r="R69" s="74"/>
      <c r="S69" s="74"/>
      <c r="T69" s="74"/>
      <c r="U69" s="74"/>
      <c r="V69" s="74"/>
      <c r="W69" s="74"/>
      <c r="X69" s="74"/>
      <c r="Y69" s="74"/>
      <c r="Z69" s="74"/>
    </row>
    <row r="70" spans="1:26" x14ac:dyDescent="0.25">
      <c r="A70" s="52" t="str">
        <f>CONCATENATE(C65," - ",D70,"%")</f>
        <v>NOx emissions - 30%</v>
      </c>
      <c r="C70" s="123"/>
      <c r="D70" s="94">
        <v>30</v>
      </c>
      <c r="E70" s="64" t="e">
        <v>#N/A</v>
      </c>
      <c r="F70" s="64" t="e">
        <v>#N/A</v>
      </c>
      <c r="G70" s="64">
        <v>117.1</v>
      </c>
      <c r="H70" s="68">
        <v>145.86761506297509</v>
      </c>
      <c r="I70" s="74" t="e">
        <v>#N/A</v>
      </c>
      <c r="J70" s="74"/>
      <c r="K70" s="74"/>
      <c r="L70" s="74"/>
      <c r="M70" s="74"/>
      <c r="N70" s="74"/>
      <c r="O70" s="74"/>
      <c r="P70" s="74"/>
      <c r="Q70" s="74"/>
      <c r="R70" s="74"/>
      <c r="S70" s="74"/>
      <c r="T70" s="74"/>
      <c r="U70" s="74"/>
      <c r="V70" s="74"/>
      <c r="W70" s="74"/>
      <c r="X70" s="74"/>
      <c r="Y70" s="74"/>
      <c r="Z70" s="74"/>
    </row>
    <row r="71" spans="1:26" x14ac:dyDescent="0.25">
      <c r="A71" s="52" t="str">
        <f>CONCATENATE(C65," - ",D71,"%")</f>
        <v>NOx emissions - 40%</v>
      </c>
      <c r="C71" s="123"/>
      <c r="D71" s="94">
        <v>40</v>
      </c>
      <c r="E71" s="64" t="e">
        <v>#N/A</v>
      </c>
      <c r="F71" s="64" t="e">
        <v>#N/A</v>
      </c>
      <c r="G71" s="64">
        <v>166.7</v>
      </c>
      <c r="H71" s="68" t="e">
        <v>#N/A</v>
      </c>
      <c r="I71" s="74">
        <v>84.358391286252399</v>
      </c>
      <c r="J71" s="74"/>
      <c r="K71" s="74"/>
      <c r="L71" s="74"/>
      <c r="M71" s="74"/>
      <c r="N71" s="74"/>
      <c r="O71" s="74"/>
      <c r="P71" s="74"/>
      <c r="Q71" s="74"/>
      <c r="R71" s="74"/>
      <c r="S71" s="74"/>
      <c r="T71" s="74"/>
      <c r="U71" s="74"/>
      <c r="V71" s="74"/>
      <c r="W71" s="74"/>
      <c r="X71" s="74"/>
      <c r="Y71" s="74"/>
      <c r="Z71" s="74"/>
    </row>
    <row r="72" spans="1:26" x14ac:dyDescent="0.25">
      <c r="A72" s="52" t="str">
        <f>CONCATENATE(C65," - ",D72,"%")</f>
        <v>NOx emissions - 50%</v>
      </c>
      <c r="C72" s="123"/>
      <c r="D72" s="94">
        <v>50</v>
      </c>
      <c r="E72" s="64" t="e">
        <v>#N/A</v>
      </c>
      <c r="F72" s="64" t="e">
        <v>#N/A</v>
      </c>
      <c r="G72" s="64">
        <v>195.9</v>
      </c>
      <c r="H72" s="68" t="e">
        <v>#N/A</v>
      </c>
      <c r="I72" s="74" t="e">
        <v>#N/A</v>
      </c>
      <c r="J72" s="74"/>
      <c r="K72" s="74"/>
      <c r="L72" s="74"/>
      <c r="M72" s="74"/>
      <c r="N72" s="74"/>
      <c r="O72" s="74"/>
      <c r="P72" s="74"/>
      <c r="Q72" s="74"/>
      <c r="R72" s="74"/>
      <c r="S72" s="74"/>
      <c r="T72" s="74"/>
      <c r="U72" s="74"/>
      <c r="V72" s="74"/>
      <c r="W72" s="74"/>
      <c r="X72" s="74"/>
      <c r="Y72" s="74"/>
      <c r="Z72" s="74"/>
    </row>
    <row r="73" spans="1:26" ht="15.75" thickBot="1" x14ac:dyDescent="0.3">
      <c r="A73" s="52" t="str">
        <f>CONCATENATE(C65," - ",D73,"%")</f>
        <v>NOx emissions - 60%</v>
      </c>
      <c r="C73" s="124"/>
      <c r="D73" s="95">
        <v>60</v>
      </c>
      <c r="E73" s="116" t="e">
        <v>#N/A</v>
      </c>
      <c r="F73" s="116" t="e">
        <v>#N/A</v>
      </c>
      <c r="G73" s="116" t="e">
        <v>#N/A</v>
      </c>
      <c r="H73" s="112" t="e">
        <v>#N/A</v>
      </c>
      <c r="I73" s="74" t="e">
        <v>#N/A</v>
      </c>
      <c r="J73" s="74"/>
      <c r="K73" s="74"/>
      <c r="L73" s="74"/>
      <c r="M73" s="74"/>
      <c r="N73" s="74"/>
      <c r="O73" s="74"/>
      <c r="P73" s="74"/>
      <c r="Q73" s="74"/>
      <c r="R73" s="74"/>
      <c r="S73" s="74"/>
      <c r="T73" s="74"/>
      <c r="U73" s="74"/>
      <c r="V73" s="74"/>
      <c r="W73" s="74"/>
      <c r="X73" s="74"/>
      <c r="Y73" s="74"/>
      <c r="Z73" s="74"/>
    </row>
    <row r="74" spans="1:26" ht="19.5" thickBot="1" x14ac:dyDescent="0.35">
      <c r="C74" s="40" t="str">
        <f>List!$B$5</f>
        <v>Qtest (input)</v>
      </c>
      <c r="D74" s="45" t="s">
        <v>194</v>
      </c>
      <c r="E74" s="41" t="e">
        <v>#N/A</v>
      </c>
      <c r="F74" s="41" t="e">
        <v>#N/A</v>
      </c>
      <c r="G74" s="41" t="e">
        <v>#N/A</v>
      </c>
      <c r="H74" s="41" t="e">
        <v>#N/A</v>
      </c>
      <c r="I74" s="73" t="e">
        <v>#N/A</v>
      </c>
      <c r="J74" s="73"/>
      <c r="K74" s="73"/>
      <c r="L74" s="73"/>
      <c r="M74" s="73"/>
      <c r="N74" s="73"/>
      <c r="O74" s="73"/>
      <c r="P74" s="73"/>
      <c r="Q74" s="73"/>
      <c r="R74" s="73"/>
      <c r="S74" s="73"/>
      <c r="T74" s="73"/>
      <c r="U74" s="73"/>
      <c r="V74" s="73"/>
      <c r="W74" s="73"/>
      <c r="X74" s="73"/>
      <c r="Y74" s="73"/>
      <c r="Z74" s="73"/>
    </row>
    <row r="75" spans="1:26" x14ac:dyDescent="0.25">
      <c r="A75" s="52" t="str">
        <f>CONCATENATE(C74," - ",D75,"%")</f>
        <v>Qtest (input) - 0%</v>
      </c>
      <c r="C75" s="122" t="s">
        <v>124</v>
      </c>
      <c r="D75" s="11">
        <v>0</v>
      </c>
      <c r="E75" s="20">
        <v>1.8110221017453827</v>
      </c>
      <c r="F75" s="20">
        <v>2.7068445089363169</v>
      </c>
      <c r="G75" s="20">
        <v>19.523233914627795</v>
      </c>
      <c r="H75" s="69">
        <v>19.575131673250521</v>
      </c>
      <c r="I75" s="74">
        <v>46.487974306636147</v>
      </c>
      <c r="J75" s="74"/>
      <c r="K75" s="74"/>
      <c r="L75" s="74"/>
      <c r="M75" s="74"/>
      <c r="N75" s="74"/>
      <c r="O75" s="74"/>
      <c r="P75" s="74"/>
      <c r="Q75" s="74"/>
      <c r="R75" s="74"/>
      <c r="S75" s="74"/>
      <c r="T75" s="74"/>
      <c r="U75" s="74"/>
      <c r="V75" s="74"/>
      <c r="W75" s="74"/>
      <c r="X75" s="74"/>
      <c r="Y75" s="74"/>
      <c r="Z75" s="74"/>
    </row>
    <row r="76" spans="1:26" x14ac:dyDescent="0.25">
      <c r="A76" s="52" t="str">
        <f>CONCATENATE(C74," - ",D76,"%")</f>
        <v>Qtest (input) - 10%</v>
      </c>
      <c r="C76" s="123"/>
      <c r="D76" s="94">
        <v>10</v>
      </c>
      <c r="E76" s="64">
        <v>1.7852836301109614</v>
      </c>
      <c r="F76" s="64">
        <v>2.5916172189081208</v>
      </c>
      <c r="G76" s="64">
        <v>19.35728523879056</v>
      </c>
      <c r="H76" s="68">
        <v>19.828892799481618</v>
      </c>
      <c r="I76" s="74" t="e">
        <v>#N/A</v>
      </c>
      <c r="J76" s="74"/>
      <c r="K76" s="74"/>
      <c r="L76" s="74"/>
      <c r="M76" s="74"/>
      <c r="N76" s="74"/>
      <c r="O76" s="74"/>
      <c r="P76" s="74"/>
      <c r="Q76" s="74"/>
      <c r="R76" s="74"/>
      <c r="S76" s="74"/>
      <c r="T76" s="74"/>
      <c r="U76" s="74"/>
      <c r="V76" s="74"/>
      <c r="W76" s="74"/>
      <c r="X76" s="74"/>
      <c r="Y76" s="74"/>
      <c r="Z76" s="74"/>
    </row>
    <row r="77" spans="1:26" x14ac:dyDescent="0.25">
      <c r="A77" s="52" t="str">
        <f>CONCATENATE(C74," - ",D77,"%")</f>
        <v>Qtest (input) - 20%</v>
      </c>
      <c r="C77" s="123"/>
      <c r="D77" s="94">
        <v>20</v>
      </c>
      <c r="E77" s="64">
        <v>1.8640505240484513</v>
      </c>
      <c r="F77" s="64">
        <v>2.5872636349041302</v>
      </c>
      <c r="G77" s="64" t="e">
        <v>#N/A</v>
      </c>
      <c r="H77" s="68" t="e">
        <v>#N/A</v>
      </c>
      <c r="I77" s="74" t="e">
        <v>#N/A</v>
      </c>
      <c r="J77" s="74"/>
      <c r="K77" s="74"/>
      <c r="L77" s="74"/>
      <c r="M77" s="74"/>
      <c r="N77" s="74"/>
      <c r="O77" s="74"/>
      <c r="P77" s="74"/>
      <c r="Q77" s="74"/>
      <c r="R77" s="74"/>
      <c r="S77" s="74"/>
      <c r="T77" s="74"/>
      <c r="U77" s="74"/>
      <c r="V77" s="74"/>
      <c r="W77" s="74"/>
      <c r="X77" s="74"/>
      <c r="Y77" s="74"/>
      <c r="Z77" s="74"/>
    </row>
    <row r="78" spans="1:26" x14ac:dyDescent="0.25">
      <c r="A78" s="52" t="str">
        <f>CONCATENATE(C74," - ",D78,"%")</f>
        <v>Qtest (input) - 23%</v>
      </c>
      <c r="C78" s="123"/>
      <c r="D78" s="94">
        <v>23</v>
      </c>
      <c r="E78" s="64">
        <v>1.8123723655123112</v>
      </c>
      <c r="F78" s="64">
        <v>2.6141107580296721</v>
      </c>
      <c r="G78" s="64">
        <v>18.694852693787954</v>
      </c>
      <c r="H78" s="68">
        <v>19.93694059833339</v>
      </c>
      <c r="I78" s="74">
        <v>43.345169280443898</v>
      </c>
      <c r="J78" s="74"/>
      <c r="K78" s="74"/>
      <c r="L78" s="74"/>
      <c r="M78" s="74"/>
      <c r="N78" s="74"/>
      <c r="O78" s="74"/>
      <c r="P78" s="74"/>
      <c r="Q78" s="74"/>
      <c r="R78" s="74"/>
      <c r="S78" s="74"/>
      <c r="T78" s="74"/>
      <c r="U78" s="74"/>
      <c r="V78" s="74"/>
      <c r="W78" s="74"/>
      <c r="X78" s="74"/>
      <c r="Y78" s="74"/>
      <c r="Z78" s="74"/>
    </row>
    <row r="79" spans="1:26" x14ac:dyDescent="0.25">
      <c r="A79" s="52" t="str">
        <f>CONCATENATE(C74," - ",D79,"%")</f>
        <v>Qtest (input) - 30%</v>
      </c>
      <c r="C79" s="123"/>
      <c r="D79" s="94">
        <v>30</v>
      </c>
      <c r="E79" s="64" t="e">
        <v>#N/A</v>
      </c>
      <c r="F79" s="64">
        <v>2.6007888093254379</v>
      </c>
      <c r="G79" s="64">
        <v>18.335345026028104</v>
      </c>
      <c r="H79" s="68">
        <v>19.763917177752202</v>
      </c>
      <c r="I79" s="74" t="e">
        <v>#N/A</v>
      </c>
      <c r="J79" s="74"/>
      <c r="K79" s="74"/>
      <c r="L79" s="74"/>
      <c r="M79" s="74"/>
      <c r="N79" s="74"/>
      <c r="O79" s="74"/>
      <c r="P79" s="74"/>
      <c r="Q79" s="74"/>
      <c r="R79" s="74"/>
      <c r="S79" s="74"/>
      <c r="T79" s="74"/>
      <c r="U79" s="74"/>
      <c r="V79" s="74"/>
      <c r="W79" s="74"/>
      <c r="X79" s="74"/>
      <c r="Y79" s="74"/>
      <c r="Z79" s="74"/>
    </row>
    <row r="80" spans="1:26" x14ac:dyDescent="0.25">
      <c r="A80" s="52" t="str">
        <f>CONCATENATE(C74," - ",D80,"%")</f>
        <v>Qtest (input) - 40%</v>
      </c>
      <c r="C80" s="123"/>
      <c r="D80" s="94">
        <v>40</v>
      </c>
      <c r="E80" s="64" t="e">
        <v>#N/A</v>
      </c>
      <c r="F80" s="64" t="e">
        <v>#N/A</v>
      </c>
      <c r="G80" s="64">
        <v>17.953616028839143</v>
      </c>
      <c r="H80" s="68" t="e">
        <v>#N/A</v>
      </c>
      <c r="I80" s="74">
        <v>44.985085385882023</v>
      </c>
      <c r="J80" s="74"/>
      <c r="K80" s="74"/>
      <c r="L80" s="74"/>
      <c r="M80" s="74"/>
      <c r="N80" s="74"/>
      <c r="O80" s="74"/>
      <c r="P80" s="74"/>
      <c r="Q80" s="74"/>
      <c r="R80" s="74"/>
      <c r="S80" s="74"/>
      <c r="T80" s="74"/>
      <c r="U80" s="74"/>
      <c r="V80" s="74"/>
      <c r="W80" s="74"/>
      <c r="X80" s="74"/>
      <c r="Y80" s="74"/>
      <c r="Z80" s="74"/>
    </row>
    <row r="81" spans="1:26" x14ac:dyDescent="0.25">
      <c r="A81" s="52" t="str">
        <f>CONCATENATE(C74," - ",D81,"%")</f>
        <v>Qtest (input) - 50%</v>
      </c>
      <c r="C81" s="123"/>
      <c r="D81" s="94">
        <v>50</v>
      </c>
      <c r="E81" s="64" t="e">
        <v>#N/A</v>
      </c>
      <c r="F81" s="64" t="e">
        <v>#N/A</v>
      </c>
      <c r="G81" s="64">
        <v>17.644277774761409</v>
      </c>
      <c r="H81" s="68" t="e">
        <v>#N/A</v>
      </c>
      <c r="I81" s="74" t="e">
        <v>#N/A</v>
      </c>
      <c r="J81" s="74"/>
      <c r="K81" s="74"/>
      <c r="L81" s="74"/>
      <c r="M81" s="74"/>
      <c r="N81" s="74"/>
      <c r="O81" s="74"/>
      <c r="P81" s="74"/>
      <c r="Q81" s="74"/>
      <c r="R81" s="74"/>
      <c r="S81" s="74"/>
      <c r="T81" s="74"/>
      <c r="U81" s="74"/>
      <c r="V81" s="74"/>
      <c r="W81" s="74"/>
      <c r="X81" s="74"/>
      <c r="Y81" s="74"/>
      <c r="Z81" s="74"/>
    </row>
    <row r="82" spans="1:26" ht="15.75" thickBot="1" x14ac:dyDescent="0.3">
      <c r="A82" s="52" t="str">
        <f>CONCATENATE(C74," - ",D82,"%")</f>
        <v>Qtest (input) - 60%</v>
      </c>
      <c r="C82" s="124"/>
      <c r="D82" s="95">
        <v>60</v>
      </c>
      <c r="E82" s="19" t="e">
        <v>#N/A</v>
      </c>
      <c r="F82" s="19" t="e">
        <v>#N/A</v>
      </c>
      <c r="G82" s="19" t="e">
        <v>#N/A</v>
      </c>
      <c r="H82" s="70" t="e">
        <v>#N/A</v>
      </c>
      <c r="I82" s="74" t="e">
        <v>#N/A</v>
      </c>
      <c r="J82" s="74"/>
      <c r="K82" s="74"/>
      <c r="L82" s="74"/>
      <c r="M82" s="74"/>
      <c r="N82" s="74"/>
      <c r="O82" s="74"/>
      <c r="P82" s="74"/>
      <c r="Q82" s="74"/>
      <c r="R82" s="74"/>
      <c r="S82" s="74"/>
      <c r="T82" s="74"/>
      <c r="U82" s="74"/>
      <c r="V82" s="74"/>
      <c r="W82" s="74"/>
      <c r="X82" s="74"/>
      <c r="Y82" s="74"/>
      <c r="Z82" s="74"/>
    </row>
    <row r="83" spans="1:26" ht="19.5" thickBot="1" x14ac:dyDescent="0.35">
      <c r="C83" s="40" t="str">
        <f>List!$B$11</f>
        <v>Flue gases temperatures</v>
      </c>
      <c r="D83" s="45" t="s">
        <v>195</v>
      </c>
      <c r="E83" s="41" t="e">
        <v>#N/A</v>
      </c>
      <c r="F83" s="41" t="e">
        <v>#N/A</v>
      </c>
      <c r="G83" s="41" t="e">
        <v>#N/A</v>
      </c>
      <c r="H83" s="41" t="e">
        <v>#N/A</v>
      </c>
      <c r="I83" s="73" t="e">
        <v>#N/A</v>
      </c>
      <c r="J83" s="73"/>
      <c r="K83" s="73"/>
      <c r="L83" s="73"/>
      <c r="M83" s="73"/>
      <c r="N83" s="73"/>
      <c r="O83" s="73"/>
      <c r="P83" s="73"/>
      <c r="Q83" s="73"/>
      <c r="R83" s="73"/>
      <c r="S83" s="73"/>
      <c r="T83" s="73"/>
      <c r="U83" s="73"/>
      <c r="V83" s="73"/>
      <c r="W83" s="73"/>
      <c r="X83" s="73"/>
      <c r="Y83" s="73"/>
      <c r="Z83" s="73"/>
    </row>
    <row r="84" spans="1:26" x14ac:dyDescent="0.25">
      <c r="A84" s="52" t="str">
        <f>CONCATENATE(C83," - ",D84,"%")</f>
        <v>Flue gases temperatures - 0%</v>
      </c>
      <c r="C84" s="122" t="s">
        <v>124</v>
      </c>
      <c r="D84" s="11">
        <v>0</v>
      </c>
      <c r="E84" s="20">
        <v>33.9</v>
      </c>
      <c r="F84" s="20">
        <v>37.4</v>
      </c>
      <c r="G84" s="20">
        <v>34.479999999999997</v>
      </c>
      <c r="H84" s="69">
        <v>32.58</v>
      </c>
      <c r="I84" s="74">
        <v>99.805707743547018</v>
      </c>
      <c r="J84" s="74"/>
      <c r="K84" s="74"/>
      <c r="L84" s="74"/>
      <c r="M84" s="74"/>
      <c r="N84" s="74"/>
      <c r="O84" s="74"/>
      <c r="P84" s="74"/>
      <c r="Q84" s="74"/>
      <c r="R84" s="74"/>
      <c r="S84" s="74"/>
      <c r="T84" s="74"/>
      <c r="U84" s="74"/>
      <c r="V84" s="74"/>
      <c r="W84" s="74"/>
      <c r="X84" s="74"/>
      <c r="Y84" s="74"/>
      <c r="Z84" s="74"/>
    </row>
    <row r="85" spans="1:26" x14ac:dyDescent="0.25">
      <c r="A85" s="52" t="str">
        <f>CONCATENATE(C83," - ",D85,"%")</f>
        <v>Flue gases temperatures - 10%</v>
      </c>
      <c r="C85" s="123"/>
      <c r="D85" s="94">
        <v>10</v>
      </c>
      <c r="E85" s="64">
        <v>34.700000000000003</v>
      </c>
      <c r="F85" s="64">
        <v>36.4</v>
      </c>
      <c r="G85" s="64">
        <v>34.450000000000003</v>
      </c>
      <c r="H85" s="68">
        <v>32.619999999999997</v>
      </c>
      <c r="I85" s="74" t="e">
        <v>#N/A</v>
      </c>
      <c r="J85" s="74"/>
      <c r="K85" s="74"/>
      <c r="L85" s="74"/>
      <c r="M85" s="74"/>
      <c r="N85" s="74"/>
      <c r="O85" s="74"/>
      <c r="P85" s="74"/>
      <c r="Q85" s="74"/>
      <c r="R85" s="74"/>
      <c r="S85" s="74"/>
      <c r="T85" s="74"/>
      <c r="U85" s="74"/>
      <c r="V85" s="74"/>
      <c r="W85" s="74"/>
      <c r="X85" s="74"/>
      <c r="Y85" s="74"/>
      <c r="Z85" s="74"/>
    </row>
    <row r="86" spans="1:26" x14ac:dyDescent="0.25">
      <c r="A86" s="52" t="str">
        <f>CONCATENATE(C83," - ",D86,"%")</f>
        <v>Flue gases temperatures - 20%</v>
      </c>
      <c r="C86" s="123"/>
      <c r="D86" s="94">
        <v>20</v>
      </c>
      <c r="E86" s="64">
        <v>36.6</v>
      </c>
      <c r="F86" s="64">
        <v>35.9</v>
      </c>
      <c r="G86" s="64" t="e">
        <v>#N/A</v>
      </c>
      <c r="H86" s="68" t="e">
        <v>#N/A</v>
      </c>
      <c r="I86" s="74" t="e">
        <v>#N/A</v>
      </c>
      <c r="J86" s="74"/>
      <c r="K86" s="74"/>
      <c r="L86" s="74"/>
      <c r="M86" s="74"/>
      <c r="N86" s="74"/>
      <c r="O86" s="74"/>
      <c r="P86" s="74"/>
      <c r="Q86" s="74"/>
      <c r="R86" s="74"/>
      <c r="S86" s="74"/>
      <c r="T86" s="74"/>
      <c r="U86" s="74"/>
      <c r="V86" s="74"/>
      <c r="W86" s="74"/>
      <c r="X86" s="74"/>
      <c r="Y86" s="74"/>
      <c r="Z86" s="74"/>
    </row>
    <row r="87" spans="1:26" x14ac:dyDescent="0.25">
      <c r="A87" s="52" t="str">
        <f>CONCATENATE(C83," - ",D87,"%")</f>
        <v>Flue gases temperatures - 23%</v>
      </c>
      <c r="C87" s="123"/>
      <c r="D87" s="94">
        <v>23</v>
      </c>
      <c r="E87" s="64">
        <v>37.65</v>
      </c>
      <c r="F87" s="64">
        <v>35.9</v>
      </c>
      <c r="G87" s="64">
        <v>34.61</v>
      </c>
      <c r="H87" s="68">
        <v>32.549999999999997</v>
      </c>
      <c r="I87" s="74">
        <v>95.709744379683741</v>
      </c>
      <c r="J87" s="74"/>
      <c r="K87" s="74"/>
      <c r="L87" s="74"/>
      <c r="M87" s="74"/>
      <c r="N87" s="74"/>
      <c r="O87" s="74"/>
      <c r="P87" s="74"/>
      <c r="Q87" s="74"/>
      <c r="R87" s="74"/>
      <c r="S87" s="74"/>
      <c r="T87" s="74"/>
      <c r="U87" s="74"/>
      <c r="V87" s="74"/>
      <c r="W87" s="74"/>
      <c r="X87" s="74"/>
      <c r="Y87" s="74"/>
      <c r="Z87" s="74"/>
    </row>
    <row r="88" spans="1:26" x14ac:dyDescent="0.25">
      <c r="A88" s="52" t="str">
        <f>CONCATENATE(C83," - ",D88,"%")</f>
        <v>Flue gases temperatures - 30%</v>
      </c>
      <c r="C88" s="123"/>
      <c r="D88" s="94">
        <v>30</v>
      </c>
      <c r="E88" s="64" t="e">
        <v>#N/A</v>
      </c>
      <c r="F88" s="64">
        <v>35.799999999999997</v>
      </c>
      <c r="G88" s="64">
        <v>39.549999999999997</v>
      </c>
      <c r="H88" s="68">
        <v>32.56</v>
      </c>
      <c r="I88" s="74" t="e">
        <v>#N/A</v>
      </c>
      <c r="J88" s="74"/>
      <c r="K88" s="74"/>
      <c r="L88" s="74"/>
      <c r="M88" s="74"/>
      <c r="N88" s="74"/>
      <c r="O88" s="74"/>
      <c r="P88" s="74"/>
      <c r="Q88" s="74"/>
      <c r="R88" s="74"/>
      <c r="S88" s="74"/>
      <c r="T88" s="74"/>
      <c r="U88" s="74"/>
      <c r="V88" s="74"/>
      <c r="W88" s="74"/>
      <c r="X88" s="74"/>
      <c r="Y88" s="74"/>
      <c r="Z88" s="74"/>
    </row>
    <row r="89" spans="1:26" x14ac:dyDescent="0.25">
      <c r="A89" s="52" t="str">
        <f>CONCATENATE(C83," - ",D89,"%")</f>
        <v>Flue gases temperatures - 40%</v>
      </c>
      <c r="C89" s="123"/>
      <c r="D89" s="94">
        <v>40</v>
      </c>
      <c r="E89" s="64" t="e">
        <v>#N/A</v>
      </c>
      <c r="F89" s="64" t="e">
        <v>#N/A</v>
      </c>
      <c r="G89" s="64">
        <v>41.38</v>
      </c>
      <c r="H89" s="68" t="e">
        <v>#N/A</v>
      </c>
      <c r="I89" s="74">
        <v>97.965074937552075</v>
      </c>
      <c r="J89" s="74"/>
      <c r="K89" s="74"/>
      <c r="L89" s="74"/>
      <c r="M89" s="74"/>
      <c r="N89" s="74"/>
      <c r="O89" s="74"/>
      <c r="P89" s="74"/>
      <c r="Q89" s="74"/>
      <c r="R89" s="74"/>
      <c r="S89" s="74"/>
      <c r="T89" s="74"/>
      <c r="U89" s="74"/>
      <c r="V89" s="74"/>
      <c r="W89" s="74"/>
      <c r="X89" s="74"/>
      <c r="Y89" s="74"/>
      <c r="Z89" s="74"/>
    </row>
    <row r="90" spans="1:26" ht="15" customHeight="1" x14ac:dyDescent="0.25">
      <c r="A90" s="52" t="str">
        <f>CONCATENATE(C83," - ",D90,"%")</f>
        <v>Flue gases temperatures - 50%</v>
      </c>
      <c r="C90" s="123"/>
      <c r="D90" s="94">
        <v>50</v>
      </c>
      <c r="E90" s="64" t="e">
        <v>#N/A</v>
      </c>
      <c r="F90" s="64" t="e">
        <v>#N/A</v>
      </c>
      <c r="G90" s="64">
        <v>39.69</v>
      </c>
      <c r="H90" s="68" t="e">
        <v>#N/A</v>
      </c>
      <c r="I90" s="74" t="e">
        <v>#N/A</v>
      </c>
      <c r="J90" s="74"/>
      <c r="K90" s="74"/>
      <c r="L90" s="74"/>
      <c r="M90" s="74"/>
      <c r="N90" s="74"/>
      <c r="O90" s="74"/>
      <c r="P90" s="74"/>
      <c r="Q90" s="74"/>
      <c r="R90" s="74"/>
      <c r="S90" s="74"/>
      <c r="T90" s="74"/>
      <c r="U90" s="74"/>
      <c r="V90" s="74"/>
      <c r="W90" s="74"/>
      <c r="X90" s="74"/>
      <c r="Y90" s="74"/>
      <c r="Z90" s="74"/>
    </row>
    <row r="91" spans="1:26" ht="48" customHeight="1" thickBot="1" x14ac:dyDescent="0.3">
      <c r="A91" s="52" t="str">
        <f>CONCATENATE(C83," - ",D91,"%")</f>
        <v>Flue gases temperatures - 60%</v>
      </c>
      <c r="C91" s="124"/>
      <c r="D91" s="95">
        <v>60</v>
      </c>
      <c r="E91" s="116" t="e">
        <v>#N/A</v>
      </c>
      <c r="F91" s="116" t="e">
        <v>#N/A</v>
      </c>
      <c r="G91" s="116" t="e">
        <v>#N/A</v>
      </c>
      <c r="H91" s="112" t="e">
        <v>#N/A</v>
      </c>
      <c r="I91" s="74" t="e">
        <v>#N/A</v>
      </c>
      <c r="J91" s="74"/>
      <c r="K91" s="74"/>
      <c r="L91" s="74"/>
      <c r="M91" s="74"/>
      <c r="N91" s="74"/>
      <c r="O91" s="74"/>
      <c r="P91" s="74"/>
      <c r="Q91" s="74"/>
      <c r="R91" s="74"/>
      <c r="S91" s="74"/>
      <c r="T91" s="74"/>
      <c r="U91" s="74"/>
      <c r="V91" s="74"/>
      <c r="W91" s="74"/>
      <c r="X91" s="74"/>
      <c r="Y91" s="74"/>
      <c r="Z91" s="74"/>
    </row>
    <row r="92" spans="1:26" ht="19.5" thickBot="1" x14ac:dyDescent="0.35">
      <c r="C92" s="40" t="str">
        <f>List!$B$9</f>
        <v>CO2 emissions</v>
      </c>
      <c r="D92" s="45" t="s">
        <v>196</v>
      </c>
      <c r="E92" s="41" t="e">
        <v>#N/A</v>
      </c>
      <c r="F92" s="41" t="e">
        <v>#N/A</v>
      </c>
      <c r="G92" s="41" t="e">
        <v>#N/A</v>
      </c>
      <c r="H92" s="41" t="e">
        <v>#N/A</v>
      </c>
      <c r="I92" s="73" t="e">
        <v>#N/A</v>
      </c>
      <c r="J92" s="73"/>
      <c r="K92" s="73"/>
      <c r="L92" s="73"/>
      <c r="M92" s="73"/>
      <c r="N92" s="73"/>
      <c r="O92" s="73"/>
      <c r="P92" s="73"/>
      <c r="Q92" s="73"/>
      <c r="R92" s="73"/>
      <c r="S92" s="73"/>
      <c r="T92" s="73"/>
      <c r="U92" s="73"/>
      <c r="V92" s="73"/>
      <c r="W92" s="73"/>
      <c r="X92" s="73"/>
      <c r="Y92" s="73"/>
      <c r="Z92" s="73"/>
    </row>
    <row r="93" spans="1:26" x14ac:dyDescent="0.25">
      <c r="A93" s="52" t="str">
        <f>CONCATENATE(C92," - ",D93,"%")</f>
        <v>CO2 emissions - 0%</v>
      </c>
      <c r="C93" s="122" t="s">
        <v>124</v>
      </c>
      <c r="D93" s="11">
        <v>0</v>
      </c>
      <c r="E93" s="20">
        <v>0.5</v>
      </c>
      <c r="F93" s="20">
        <v>2.7</v>
      </c>
      <c r="G93" s="20">
        <v>6.34</v>
      </c>
      <c r="H93" s="69">
        <v>1.45</v>
      </c>
      <c r="I93" s="74">
        <v>7.6760999167360451</v>
      </c>
      <c r="J93" s="74"/>
      <c r="K93" s="74"/>
      <c r="L93" s="74"/>
      <c r="M93" s="74"/>
      <c r="N93" s="74"/>
      <c r="O93" s="74"/>
      <c r="P93" s="74"/>
      <c r="Q93" s="74"/>
      <c r="R93" s="74"/>
      <c r="S93" s="74"/>
      <c r="T93" s="74"/>
      <c r="U93" s="74"/>
      <c r="V93" s="74"/>
      <c r="W93" s="74"/>
      <c r="X93" s="74"/>
      <c r="Y93" s="74"/>
      <c r="Z93" s="74"/>
    </row>
    <row r="94" spans="1:26" x14ac:dyDescent="0.25">
      <c r="A94" s="52" t="str">
        <f>CONCATENATE(C92," - ",D94,"%")</f>
        <v>CO2 emissions - 10%</v>
      </c>
      <c r="C94" s="123"/>
      <c r="D94" s="94">
        <v>10</v>
      </c>
      <c r="E94" s="64">
        <v>0.5</v>
      </c>
      <c r="F94" s="64">
        <v>2.6</v>
      </c>
      <c r="G94" s="64">
        <v>6.14</v>
      </c>
      <c r="H94" s="68">
        <v>1.46</v>
      </c>
      <c r="I94" s="74" t="e">
        <v>#N/A</v>
      </c>
      <c r="J94" s="74"/>
      <c r="K94" s="74"/>
      <c r="L94" s="74"/>
      <c r="M94" s="74"/>
      <c r="N94" s="74"/>
      <c r="O94" s="74"/>
      <c r="P94" s="74"/>
      <c r="Q94" s="74"/>
      <c r="R94" s="74"/>
      <c r="S94" s="74"/>
      <c r="T94" s="74"/>
      <c r="U94" s="74"/>
      <c r="V94" s="74"/>
      <c r="W94" s="74"/>
      <c r="X94" s="74"/>
      <c r="Y94" s="74"/>
      <c r="Z94" s="74"/>
    </row>
    <row r="95" spans="1:26" x14ac:dyDescent="0.25">
      <c r="A95" s="52" t="str">
        <f>CONCATENATE(C92," - ",D95,"%")</f>
        <v>CO2 emissions - 20%</v>
      </c>
      <c r="C95" s="123"/>
      <c r="D95" s="94">
        <v>20</v>
      </c>
      <c r="E95" s="64">
        <v>0.5</v>
      </c>
      <c r="F95" s="64">
        <v>2.5</v>
      </c>
      <c r="G95" s="64" t="e">
        <v>#N/A</v>
      </c>
      <c r="H95" s="68" t="e">
        <v>#N/A</v>
      </c>
      <c r="I95" s="74" t="e">
        <v>#N/A</v>
      </c>
      <c r="J95" s="74"/>
      <c r="K95" s="74"/>
      <c r="L95" s="74"/>
      <c r="M95" s="74"/>
      <c r="N95" s="74"/>
      <c r="O95" s="74"/>
      <c r="P95" s="74"/>
      <c r="Q95" s="74"/>
      <c r="R95" s="74"/>
      <c r="S95" s="74"/>
      <c r="T95" s="74"/>
      <c r="U95" s="74"/>
      <c r="V95" s="74"/>
      <c r="W95" s="74"/>
      <c r="X95" s="74"/>
      <c r="Y95" s="74"/>
      <c r="Z95" s="74"/>
    </row>
    <row r="96" spans="1:26" x14ac:dyDescent="0.25">
      <c r="A96" s="52" t="str">
        <f>CONCATENATE(C92," - ",D96,"%")</f>
        <v>CO2 emissions - 23%</v>
      </c>
      <c r="C96" s="123"/>
      <c r="D96" s="94">
        <v>23</v>
      </c>
      <c r="E96" s="64">
        <v>0.45</v>
      </c>
      <c r="F96" s="64">
        <v>2.5</v>
      </c>
      <c r="G96" s="64">
        <v>5.71</v>
      </c>
      <c r="H96" s="68">
        <v>1.33</v>
      </c>
      <c r="I96" s="74">
        <v>6.6486211490424454</v>
      </c>
      <c r="J96" s="74"/>
      <c r="K96" s="74"/>
      <c r="L96" s="74"/>
      <c r="M96" s="74"/>
      <c r="N96" s="74"/>
      <c r="O96" s="74"/>
      <c r="P96" s="74"/>
      <c r="Q96" s="74"/>
      <c r="R96" s="74"/>
      <c r="S96" s="74"/>
      <c r="T96" s="74"/>
      <c r="U96" s="74"/>
      <c r="V96" s="74"/>
      <c r="W96" s="74"/>
      <c r="X96" s="74"/>
      <c r="Y96" s="74"/>
      <c r="Z96" s="74"/>
    </row>
    <row r="97" spans="1:26" x14ac:dyDescent="0.25">
      <c r="A97" s="52" t="str">
        <f>CONCATENATE(C92," - ",D97,"%")</f>
        <v>CO2 emissions - 30%</v>
      </c>
      <c r="C97" s="123"/>
      <c r="D97" s="94">
        <v>30</v>
      </c>
      <c r="E97" s="64" t="e">
        <v>#N/A</v>
      </c>
      <c r="F97" s="64">
        <v>2.4</v>
      </c>
      <c r="G97" s="64">
        <v>5.46</v>
      </c>
      <c r="H97" s="68">
        <v>1.3</v>
      </c>
      <c r="I97" s="74" t="e">
        <v>#N/A</v>
      </c>
      <c r="J97" s="74"/>
      <c r="K97" s="74"/>
      <c r="L97" s="74"/>
      <c r="M97" s="74"/>
      <c r="N97" s="74"/>
      <c r="O97" s="74"/>
      <c r="P97" s="74"/>
      <c r="Q97" s="74"/>
      <c r="R97" s="74"/>
      <c r="S97" s="74"/>
      <c r="T97" s="74"/>
      <c r="U97" s="74"/>
      <c r="V97" s="74"/>
      <c r="W97" s="74"/>
      <c r="X97" s="74"/>
      <c r="Y97" s="74"/>
      <c r="Z97" s="74"/>
    </row>
    <row r="98" spans="1:26" x14ac:dyDescent="0.25">
      <c r="A98" s="52" t="str">
        <f>CONCATENATE(C92," - ",D98,"%")</f>
        <v>CO2 emissions - 40%</v>
      </c>
      <c r="C98" s="123"/>
      <c r="D98" s="94">
        <v>40</v>
      </c>
      <c r="E98" s="64" t="e">
        <v>#N/A</v>
      </c>
      <c r="F98" s="64" t="e">
        <v>#N/A</v>
      </c>
      <c r="G98" s="64">
        <v>5.1100000000000003</v>
      </c>
      <c r="H98" s="68" t="e">
        <v>#N/A</v>
      </c>
      <c r="I98" s="74">
        <v>5.85822731057449</v>
      </c>
      <c r="J98" s="74"/>
      <c r="K98" s="74"/>
      <c r="L98" s="74"/>
      <c r="M98" s="74"/>
      <c r="N98" s="74"/>
      <c r="O98" s="74"/>
      <c r="P98" s="74"/>
      <c r="Q98" s="74"/>
      <c r="R98" s="74"/>
      <c r="S98" s="74"/>
      <c r="T98" s="74"/>
      <c r="U98" s="74"/>
      <c r="V98" s="74"/>
      <c r="W98" s="74"/>
      <c r="X98" s="74"/>
      <c r="Y98" s="74"/>
      <c r="Z98" s="74"/>
    </row>
    <row r="99" spans="1:26" x14ac:dyDescent="0.25">
      <c r="A99" s="52" t="str">
        <f>CONCATENATE(C92," - ",D99,"%")</f>
        <v>CO2 emissions - 50%</v>
      </c>
      <c r="C99" s="123"/>
      <c r="D99" s="94">
        <v>50</v>
      </c>
      <c r="E99" s="64" t="e">
        <v>#N/A</v>
      </c>
      <c r="F99" s="64" t="e">
        <v>#N/A</v>
      </c>
      <c r="G99" s="64">
        <v>4.76</v>
      </c>
      <c r="H99" s="68" t="e">
        <v>#N/A</v>
      </c>
      <c r="I99" s="74" t="e">
        <v>#N/A</v>
      </c>
      <c r="J99" s="74"/>
      <c r="K99" s="74"/>
      <c r="L99" s="74"/>
      <c r="M99" s="74"/>
      <c r="N99" s="74"/>
      <c r="O99" s="74"/>
      <c r="P99" s="74"/>
      <c r="Q99" s="74"/>
      <c r="R99" s="74"/>
      <c r="S99" s="74"/>
      <c r="T99" s="74"/>
      <c r="U99" s="74"/>
      <c r="V99" s="74"/>
      <c r="W99" s="74"/>
      <c r="X99" s="74"/>
      <c r="Y99" s="74"/>
      <c r="Z99" s="74"/>
    </row>
    <row r="100" spans="1:26" ht="15.75" thickBot="1" x14ac:dyDescent="0.3">
      <c r="A100" s="52" t="str">
        <f>CONCATENATE(C92," - ",D100,"%")</f>
        <v>CO2 emissions - 60%</v>
      </c>
      <c r="C100" s="124"/>
      <c r="D100" s="95">
        <v>60</v>
      </c>
      <c r="E100" s="116" t="e">
        <v>#N/A</v>
      </c>
      <c r="F100" s="116" t="e">
        <v>#N/A</v>
      </c>
      <c r="G100" s="116" t="e">
        <v>#N/A</v>
      </c>
      <c r="H100" s="112" t="e">
        <v>#N/A</v>
      </c>
      <c r="I100" s="74" t="e">
        <v>#N/A</v>
      </c>
      <c r="J100" s="74"/>
      <c r="K100" s="74"/>
      <c r="L100" s="74"/>
      <c r="M100" s="74"/>
      <c r="N100" s="74"/>
      <c r="O100" s="74"/>
      <c r="P100" s="74"/>
      <c r="Q100" s="74"/>
      <c r="R100" s="74"/>
      <c r="S100" s="74"/>
      <c r="T100" s="74"/>
      <c r="U100" s="74"/>
      <c r="V100" s="74"/>
      <c r="W100" s="74"/>
      <c r="X100" s="74"/>
      <c r="Y100" s="74"/>
      <c r="Z100" s="74"/>
    </row>
    <row r="101" spans="1:26" ht="19.5" thickBot="1" x14ac:dyDescent="0.35">
      <c r="C101" s="40" t="str">
        <f>List!$B$10</f>
        <v>O2 emissions</v>
      </c>
      <c r="D101" s="45" t="s">
        <v>196</v>
      </c>
      <c r="E101" s="41" t="e">
        <v>#N/A</v>
      </c>
      <c r="F101" s="41" t="e">
        <v>#N/A</v>
      </c>
      <c r="G101" s="41" t="e">
        <v>#N/A</v>
      </c>
      <c r="H101" s="41" t="e">
        <v>#N/A</v>
      </c>
      <c r="I101" s="73" t="e">
        <v>#N/A</v>
      </c>
      <c r="J101" s="73"/>
      <c r="K101" s="73"/>
      <c r="L101" s="73"/>
      <c r="M101" s="73"/>
      <c r="N101" s="73"/>
      <c r="O101" s="73"/>
      <c r="P101" s="73"/>
      <c r="Q101" s="73"/>
      <c r="R101" s="73"/>
      <c r="S101" s="73"/>
      <c r="T101" s="73"/>
      <c r="U101" s="73"/>
      <c r="V101" s="73"/>
      <c r="W101" s="73"/>
      <c r="X101" s="73"/>
      <c r="Y101" s="73"/>
      <c r="Z101" s="73"/>
    </row>
    <row r="102" spans="1:26" x14ac:dyDescent="0.25">
      <c r="A102" s="52" t="str">
        <f>CONCATENATE(C101," - ",D102,"%")</f>
        <v>O2 emissions - 0%</v>
      </c>
      <c r="C102" s="122" t="s">
        <v>124</v>
      </c>
      <c r="D102" s="11">
        <v>0</v>
      </c>
      <c r="E102" s="20">
        <v>20</v>
      </c>
      <c r="F102" s="20" t="e">
        <v>#N/A</v>
      </c>
      <c r="G102" s="20">
        <v>9.17</v>
      </c>
      <c r="H102" s="69">
        <v>18.14</v>
      </c>
      <c r="I102" s="74">
        <v>7.3252939217318946</v>
      </c>
      <c r="J102" s="74"/>
      <c r="K102" s="74"/>
      <c r="L102" s="74"/>
      <c r="M102" s="74"/>
      <c r="N102" s="74"/>
      <c r="O102" s="74"/>
      <c r="P102" s="74"/>
      <c r="Q102" s="74"/>
      <c r="R102" s="74"/>
      <c r="S102" s="74"/>
      <c r="T102" s="74"/>
      <c r="U102" s="74"/>
      <c r="V102" s="74"/>
      <c r="W102" s="74"/>
      <c r="X102" s="74"/>
      <c r="Y102" s="74"/>
      <c r="Z102" s="74"/>
    </row>
    <row r="103" spans="1:26" x14ac:dyDescent="0.25">
      <c r="A103" s="52" t="str">
        <f>CONCATENATE(C101," - ",D103,"%")</f>
        <v>O2 emissions - 10%</v>
      </c>
      <c r="C103" s="123"/>
      <c r="D103" s="94">
        <v>10</v>
      </c>
      <c r="E103" s="64">
        <v>19.97</v>
      </c>
      <c r="F103" s="64" t="e">
        <v>#N/A</v>
      </c>
      <c r="G103" s="64">
        <v>9.24</v>
      </c>
      <c r="H103" s="68">
        <v>18.170000000000002</v>
      </c>
      <c r="I103" s="74" t="e">
        <v>#N/A</v>
      </c>
      <c r="J103" s="74"/>
      <c r="K103" s="74"/>
      <c r="L103" s="74"/>
      <c r="M103" s="74"/>
      <c r="N103" s="74"/>
      <c r="O103" s="74"/>
      <c r="P103" s="74"/>
      <c r="Q103" s="74"/>
      <c r="R103" s="74"/>
      <c r="S103" s="74"/>
      <c r="T103" s="74"/>
      <c r="U103" s="74"/>
      <c r="V103" s="74"/>
      <c r="W103" s="74"/>
      <c r="X103" s="74"/>
      <c r="Y103" s="74"/>
      <c r="Z103" s="74"/>
    </row>
    <row r="104" spans="1:26" x14ac:dyDescent="0.25">
      <c r="A104" s="52" t="str">
        <f>CONCATENATE(C101," - ",D104,"%")</f>
        <v>O2 emissions - 20%</v>
      </c>
      <c r="C104" s="123"/>
      <c r="D104" s="94">
        <v>20</v>
      </c>
      <c r="E104" s="64">
        <v>19.95</v>
      </c>
      <c r="F104" s="64" t="e">
        <v>#N/A</v>
      </c>
      <c r="G104" s="64" t="e">
        <v>#N/A</v>
      </c>
      <c r="H104" s="68" t="e">
        <v>#N/A</v>
      </c>
      <c r="I104" s="74" t="e">
        <v>#N/A</v>
      </c>
      <c r="J104" s="74"/>
      <c r="K104" s="74"/>
      <c r="L104" s="74"/>
      <c r="M104" s="74"/>
      <c r="N104" s="74"/>
      <c r="O104" s="74"/>
      <c r="P104" s="74"/>
      <c r="Q104" s="74"/>
      <c r="R104" s="74"/>
      <c r="S104" s="74"/>
      <c r="T104" s="74"/>
      <c r="U104" s="74"/>
      <c r="V104" s="74"/>
      <c r="W104" s="74"/>
      <c r="X104" s="74"/>
      <c r="Y104" s="74"/>
      <c r="Z104" s="74"/>
    </row>
    <row r="105" spans="1:26" x14ac:dyDescent="0.25">
      <c r="A105" s="52" t="str">
        <f>CONCATENATE(C101," - ",D105,"%")</f>
        <v>O2 emissions - 23%</v>
      </c>
      <c r="C105" s="123"/>
      <c r="D105" s="94">
        <v>23</v>
      </c>
      <c r="E105" s="64">
        <v>19.93</v>
      </c>
      <c r="F105" s="64" t="e">
        <v>#N/A</v>
      </c>
      <c r="G105" s="64">
        <v>9.58</v>
      </c>
      <c r="H105" s="68">
        <v>18.21</v>
      </c>
      <c r="I105" s="74">
        <v>8.5371348875936786</v>
      </c>
      <c r="J105" s="74"/>
      <c r="K105" s="74"/>
      <c r="L105" s="74"/>
      <c r="M105" s="74"/>
      <c r="N105" s="74"/>
      <c r="O105" s="74"/>
      <c r="P105" s="74"/>
      <c r="Q105" s="74"/>
      <c r="R105" s="74"/>
      <c r="S105" s="74"/>
      <c r="T105" s="74"/>
      <c r="U105" s="74"/>
      <c r="V105" s="74"/>
      <c r="W105" s="74"/>
      <c r="X105" s="74"/>
      <c r="Y105" s="74"/>
      <c r="Z105" s="74"/>
    </row>
    <row r="106" spans="1:26" x14ac:dyDescent="0.25">
      <c r="A106" s="52" t="str">
        <f>CONCATENATE(C101," - ",D106,"%")</f>
        <v>O2 emissions - 30%</v>
      </c>
      <c r="C106" s="123"/>
      <c r="D106" s="94">
        <v>30</v>
      </c>
      <c r="E106" s="64" t="e">
        <v>#N/A</v>
      </c>
      <c r="F106" s="64" t="e">
        <v>#N/A</v>
      </c>
      <c r="G106" s="64">
        <v>9.76</v>
      </c>
      <c r="H106" s="68">
        <v>18.22</v>
      </c>
      <c r="I106" s="74" t="e">
        <v>#N/A</v>
      </c>
      <c r="J106" s="74"/>
      <c r="K106" s="74"/>
      <c r="L106" s="74"/>
      <c r="M106" s="74"/>
      <c r="N106" s="74"/>
      <c r="O106" s="74"/>
      <c r="P106" s="74"/>
      <c r="Q106" s="74"/>
      <c r="R106" s="74"/>
      <c r="S106" s="74"/>
      <c r="T106" s="74"/>
      <c r="U106" s="74"/>
      <c r="V106" s="74"/>
      <c r="W106" s="74"/>
      <c r="X106" s="74"/>
      <c r="Y106" s="74"/>
      <c r="Z106" s="74"/>
    </row>
    <row r="107" spans="1:26" x14ac:dyDescent="0.25">
      <c r="A107" s="52" t="str">
        <f>CONCATENATE(C101," - ",D107,"%")</f>
        <v>O2 emissions - 40%</v>
      </c>
      <c r="C107" s="123"/>
      <c r="D107" s="94">
        <v>40</v>
      </c>
      <c r="E107" s="64" t="e">
        <v>#N/A</v>
      </c>
      <c r="F107" s="64" t="e">
        <v>#N/A</v>
      </c>
      <c r="G107" s="64">
        <v>9.9499999999999993</v>
      </c>
      <c r="H107" s="68" t="e">
        <v>#N/A</v>
      </c>
      <c r="I107" s="74">
        <v>9.2797601998335004</v>
      </c>
      <c r="J107" s="74"/>
      <c r="K107" s="74"/>
      <c r="L107" s="74"/>
      <c r="M107" s="74"/>
      <c r="N107" s="74"/>
      <c r="O107" s="74"/>
      <c r="P107" s="74"/>
      <c r="Q107" s="74"/>
      <c r="R107" s="74"/>
      <c r="S107" s="74"/>
      <c r="T107" s="74"/>
      <c r="U107" s="74"/>
      <c r="V107" s="74"/>
      <c r="W107" s="74"/>
      <c r="X107" s="74"/>
      <c r="Y107" s="74"/>
      <c r="Z107" s="74"/>
    </row>
    <row r="108" spans="1:26" x14ac:dyDescent="0.25">
      <c r="A108" s="52" t="str">
        <f>CONCATENATE(C101," - ",D108,"%")</f>
        <v>O2 emissions - 50%</v>
      </c>
      <c r="C108" s="123"/>
      <c r="D108" s="94">
        <v>50</v>
      </c>
      <c r="E108" s="64" t="e">
        <v>#N/A</v>
      </c>
      <c r="F108" s="64" t="e">
        <v>#N/A</v>
      </c>
      <c r="G108" s="64">
        <v>10.039999999999999</v>
      </c>
      <c r="H108" s="68" t="e">
        <v>#N/A</v>
      </c>
      <c r="I108" s="74" t="e">
        <v>#N/A</v>
      </c>
      <c r="J108" s="74"/>
      <c r="K108" s="74"/>
      <c r="L108" s="74"/>
      <c r="M108" s="74"/>
      <c r="N108" s="74"/>
      <c r="O108" s="74"/>
      <c r="P108" s="74"/>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6" t="e">
        <v>#N/A</v>
      </c>
      <c r="F109" s="116" t="e">
        <v>#N/A</v>
      </c>
      <c r="G109" s="116" t="e">
        <v>#N/A</v>
      </c>
      <c r="H109" s="112" t="e">
        <v>#N/A</v>
      </c>
      <c r="I109" s="74" t="e">
        <v>#N/A</v>
      </c>
      <c r="J109" s="74"/>
      <c r="K109" s="74"/>
      <c r="L109" s="74"/>
      <c r="M109" s="74"/>
      <c r="N109" s="74"/>
      <c r="O109" s="74"/>
      <c r="P109" s="74"/>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41" t="e">
        <v>#N/A</v>
      </c>
      <c r="G110" s="41" t="e">
        <v>#N/A</v>
      </c>
      <c r="H110" s="41" t="e">
        <v>#N/A</v>
      </c>
      <c r="I110" s="73" t="e">
        <v>#N/A</v>
      </c>
      <c r="J110" s="73"/>
      <c r="K110" s="73"/>
      <c r="L110" s="73"/>
      <c r="M110" s="73"/>
      <c r="N110" s="73"/>
      <c r="O110" s="73"/>
      <c r="P110" s="73"/>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33" t="e">
        <v>#N/A</v>
      </c>
      <c r="F111" s="20" t="e">
        <v>#N/A</v>
      </c>
      <c r="G111" s="20" t="e">
        <v>#N/A</v>
      </c>
      <c r="H111" s="69" t="e">
        <v>#N/A</v>
      </c>
      <c r="I111" s="74" t="e">
        <v>#N/A</v>
      </c>
      <c r="J111" s="74"/>
      <c r="K111" s="74"/>
      <c r="L111" s="74"/>
      <c r="M111" s="74"/>
      <c r="N111" s="74"/>
      <c r="O111" s="74"/>
      <c r="P111" s="74"/>
      <c r="Q111" s="74"/>
      <c r="R111" s="74"/>
      <c r="S111" s="74"/>
      <c r="T111" s="74"/>
      <c r="U111" s="74"/>
      <c r="V111" s="74"/>
      <c r="W111" s="74"/>
      <c r="X111" s="74"/>
      <c r="Y111" s="74"/>
      <c r="Z111" s="74"/>
    </row>
    <row r="112" spans="1:26" x14ac:dyDescent="0.25">
      <c r="A112" s="52" t="str">
        <f>CONCATENATE(C110," - ",D112,"%")</f>
        <v>Unburnt UHC emissions - 23%</v>
      </c>
      <c r="C112" s="130"/>
      <c r="D112" s="94">
        <v>23</v>
      </c>
      <c r="E112" s="34" t="e">
        <v>#N/A</v>
      </c>
      <c r="F112" s="64" t="e">
        <v>#N/A</v>
      </c>
      <c r="G112" s="64" t="e">
        <v>#N/A</v>
      </c>
      <c r="H112" s="68" t="e">
        <v>#N/A</v>
      </c>
      <c r="I112" s="74" t="e">
        <v>#N/A</v>
      </c>
      <c r="J112" s="74"/>
      <c r="K112" s="74"/>
      <c r="L112" s="74"/>
      <c r="M112" s="74"/>
      <c r="N112" s="74"/>
      <c r="O112" s="74"/>
      <c r="P112" s="74"/>
      <c r="Q112" s="74"/>
      <c r="R112" s="74"/>
      <c r="S112" s="74"/>
      <c r="T112" s="74"/>
      <c r="U112" s="74"/>
      <c r="V112" s="74"/>
      <c r="W112" s="74"/>
      <c r="X112" s="74"/>
      <c r="Y112" s="74"/>
      <c r="Z112" s="74"/>
    </row>
    <row r="113" spans="1:26" x14ac:dyDescent="0.25">
      <c r="A113" s="52" t="str">
        <f>CONCATENATE(C110," - ",D113,"%")</f>
        <v>Unburnt UHC emissions - 40%</v>
      </c>
      <c r="C113" s="130"/>
      <c r="D113" s="94">
        <v>40</v>
      </c>
      <c r="E113" s="34" t="e">
        <v>#N/A</v>
      </c>
      <c r="F113" s="64" t="e">
        <v>#N/A</v>
      </c>
      <c r="G113" s="64" t="e">
        <v>#N/A</v>
      </c>
      <c r="H113" s="68" t="e">
        <v>#N/A</v>
      </c>
      <c r="I113" s="74" t="e">
        <v>#N/A</v>
      </c>
      <c r="J113" s="74"/>
      <c r="K113" s="74"/>
      <c r="L113" s="74"/>
      <c r="M113" s="74"/>
      <c r="N113" s="74"/>
      <c r="O113" s="74"/>
      <c r="P113" s="74"/>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117" t="e">
        <v>#N/A</v>
      </c>
      <c r="F114" s="116" t="e">
        <v>#N/A</v>
      </c>
      <c r="G114" s="116" t="e">
        <v>#N/A</v>
      </c>
      <c r="H114" s="112" t="e">
        <v>#N/A</v>
      </c>
      <c r="I114" s="74" t="e">
        <v>#N/A</v>
      </c>
      <c r="J114" s="74"/>
      <c r="K114" s="74"/>
      <c r="L114" s="74"/>
      <c r="M114" s="74"/>
      <c r="N114" s="74"/>
      <c r="O114" s="74"/>
      <c r="P114" s="74"/>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41" t="e">
        <v>#N/A</v>
      </c>
      <c r="G115" s="41" t="e">
        <v>#N/A</v>
      </c>
      <c r="H115" s="41" t="e">
        <v>#N/A</v>
      </c>
      <c r="I115" s="73" t="e">
        <v>#N/A</v>
      </c>
      <c r="J115" s="73"/>
      <c r="K115" s="73"/>
      <c r="L115" s="73"/>
      <c r="M115" s="73"/>
      <c r="N115" s="73"/>
      <c r="O115" s="73"/>
      <c r="P115" s="73"/>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33" t="e">
        <v>#N/A</v>
      </c>
      <c r="F116" s="20" t="e">
        <v>#N/A</v>
      </c>
      <c r="G116" s="20" t="e">
        <v>#N/A</v>
      </c>
      <c r="H116" s="69" t="e">
        <v>#N/A</v>
      </c>
      <c r="I116" s="74" t="e">
        <v>#N/A</v>
      </c>
      <c r="J116" s="74"/>
      <c r="K116" s="74"/>
      <c r="L116" s="74"/>
      <c r="M116" s="74"/>
      <c r="N116" s="74"/>
      <c r="O116" s="74"/>
      <c r="P116" s="74"/>
      <c r="Q116" s="74"/>
      <c r="R116" s="74"/>
      <c r="S116" s="74"/>
      <c r="T116" s="74"/>
      <c r="U116" s="74"/>
      <c r="V116" s="74"/>
      <c r="W116" s="74"/>
      <c r="X116" s="74"/>
      <c r="Y116" s="74"/>
      <c r="Z116" s="74"/>
    </row>
    <row r="117" spans="1:26" x14ac:dyDescent="0.25">
      <c r="A117" s="52" t="str">
        <f>CONCATENATE(C115," - ",D117,"%")</f>
        <v>Unburnt H2 emissions - 23%</v>
      </c>
      <c r="C117" s="130"/>
      <c r="D117" s="94">
        <v>23</v>
      </c>
      <c r="E117" s="34" t="e">
        <v>#N/A</v>
      </c>
      <c r="F117" s="64" t="e">
        <v>#N/A</v>
      </c>
      <c r="G117" s="64" t="e">
        <v>#N/A</v>
      </c>
      <c r="H117" s="68" t="e">
        <v>#N/A</v>
      </c>
      <c r="I117" s="74" t="e">
        <v>#N/A</v>
      </c>
      <c r="J117" s="74"/>
      <c r="K117" s="74"/>
      <c r="L117" s="74"/>
      <c r="M117" s="74"/>
      <c r="N117" s="74"/>
      <c r="O117" s="74"/>
      <c r="P117" s="74"/>
      <c r="Q117" s="74"/>
      <c r="R117" s="74"/>
      <c r="S117" s="74"/>
      <c r="T117" s="74"/>
      <c r="U117" s="74"/>
      <c r="V117" s="74"/>
      <c r="W117" s="74"/>
      <c r="X117" s="74"/>
      <c r="Y117" s="74"/>
      <c r="Z117" s="74"/>
    </row>
    <row r="118" spans="1:26" x14ac:dyDescent="0.25">
      <c r="A118" s="52" t="str">
        <f>CONCATENATE(C115," - ",D118,"%")</f>
        <v>Unburnt H2 emissions - 40%</v>
      </c>
      <c r="C118" s="130"/>
      <c r="D118" s="94">
        <v>40</v>
      </c>
      <c r="E118" s="34" t="e">
        <v>#N/A</v>
      </c>
      <c r="F118" s="64" t="e">
        <v>#N/A</v>
      </c>
      <c r="G118" s="64" t="e">
        <v>#N/A</v>
      </c>
      <c r="H118" s="68" t="e">
        <v>#N/A</v>
      </c>
      <c r="I118" s="74" t="e">
        <v>#N/A</v>
      </c>
      <c r="J118" s="74"/>
      <c r="K118" s="74"/>
      <c r="L118" s="74"/>
      <c r="M118" s="74"/>
      <c r="N118" s="74"/>
      <c r="O118" s="74"/>
      <c r="P118" s="74"/>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117" t="e">
        <v>#N/A</v>
      </c>
      <c r="F119" s="116" t="e">
        <v>#N/A</v>
      </c>
      <c r="G119" s="116" t="e">
        <v>#N/A</v>
      </c>
      <c r="H119" s="112" t="e">
        <v>#N/A</v>
      </c>
      <c r="I119" s="74" t="e">
        <v>#N/A</v>
      </c>
      <c r="J119" s="74"/>
      <c r="K119" s="74"/>
      <c r="L119" s="74"/>
      <c r="M119" s="74"/>
      <c r="N119" s="74"/>
      <c r="O119" s="74"/>
      <c r="P119" s="74"/>
      <c r="Q119" s="74"/>
      <c r="R119" s="74"/>
      <c r="S119" s="74"/>
      <c r="T119" s="74"/>
      <c r="U119" s="74"/>
      <c r="V119" s="74"/>
      <c r="W119" s="74"/>
      <c r="X119" s="74"/>
      <c r="Y119" s="74"/>
      <c r="Z119" s="74"/>
    </row>
    <row r="120" spans="1:26" ht="19.5" thickBot="1" x14ac:dyDescent="0.35">
      <c r="C120" s="40" t="str">
        <f>List!$B$6</f>
        <v>Air Excess (Lambda)</v>
      </c>
      <c r="D120" s="45"/>
      <c r="E120" s="41" t="e">
        <v>#N/A</v>
      </c>
      <c r="F120" s="41" t="e">
        <v>#N/A</v>
      </c>
      <c r="G120" s="41" t="e">
        <v>#N/A</v>
      </c>
      <c r="H120" s="41" t="e">
        <v>#N/A</v>
      </c>
      <c r="I120" s="73" t="e">
        <v>#N/A</v>
      </c>
      <c r="J120" s="73"/>
      <c r="K120" s="73"/>
      <c r="L120" s="73"/>
      <c r="M120" s="73"/>
      <c r="N120" s="73"/>
      <c r="O120" s="73"/>
      <c r="P120" s="73"/>
      <c r="Q120" s="73"/>
      <c r="R120" s="73"/>
      <c r="S120" s="73"/>
      <c r="T120" s="73"/>
      <c r="U120" s="73"/>
      <c r="V120" s="73"/>
      <c r="W120" s="73"/>
      <c r="X120" s="73"/>
      <c r="Y120" s="73"/>
      <c r="Z120" s="73"/>
    </row>
    <row r="121" spans="1:26" x14ac:dyDescent="0.25">
      <c r="A121" s="52" t="str">
        <f>CONCATENATE(C120," - ",D121,"%")</f>
        <v>Air Excess (Lambda) - 0%</v>
      </c>
      <c r="C121" s="122" t="s">
        <v>124</v>
      </c>
      <c r="D121" s="11">
        <v>0</v>
      </c>
      <c r="E121" s="33">
        <v>21</v>
      </c>
      <c r="F121" s="20" t="e">
        <v>#N/A</v>
      </c>
      <c r="G121" s="20">
        <v>1.7751479289940828</v>
      </c>
      <c r="H121" s="69">
        <v>7.3426573426573443</v>
      </c>
      <c r="I121" s="74">
        <v>1.5356820014854491</v>
      </c>
      <c r="J121" s="74"/>
      <c r="K121" s="74"/>
      <c r="L121" s="74"/>
      <c r="M121" s="74"/>
      <c r="N121" s="74"/>
      <c r="O121" s="74"/>
      <c r="P121" s="74"/>
      <c r="Q121" s="74"/>
      <c r="R121" s="74"/>
      <c r="S121" s="74"/>
      <c r="T121" s="74"/>
      <c r="U121" s="74"/>
      <c r="V121" s="74"/>
      <c r="W121" s="74"/>
      <c r="X121" s="74"/>
      <c r="Y121" s="74"/>
      <c r="Z121" s="74"/>
    </row>
    <row r="122" spans="1:26" x14ac:dyDescent="0.25">
      <c r="A122" s="52" t="str">
        <f>CONCATENATE(C120," - ",D122,"%")</f>
        <v>Air Excess (Lambda) - 10%</v>
      </c>
      <c r="C122" s="123"/>
      <c r="D122" s="94">
        <v>10</v>
      </c>
      <c r="E122" s="34">
        <v>20.388349514563085</v>
      </c>
      <c r="F122" s="64" t="e">
        <v>#N/A</v>
      </c>
      <c r="G122" s="64">
        <v>1.7857142857142858</v>
      </c>
      <c r="H122" s="68">
        <v>7.4204946996466479</v>
      </c>
      <c r="I122" s="74" t="e">
        <v>#N/A</v>
      </c>
      <c r="J122" s="74"/>
      <c r="K122" s="74"/>
      <c r="L122" s="74"/>
      <c r="M122" s="74"/>
      <c r="N122" s="74"/>
      <c r="O122" s="74"/>
      <c r="P122" s="74"/>
      <c r="Q122" s="74"/>
      <c r="R122" s="74"/>
      <c r="S122" s="74"/>
      <c r="T122" s="74"/>
      <c r="U122" s="74"/>
      <c r="V122" s="74"/>
      <c r="W122" s="74"/>
      <c r="X122" s="74"/>
      <c r="Y122" s="74"/>
      <c r="Z122" s="74"/>
    </row>
    <row r="123" spans="1:26" x14ac:dyDescent="0.25">
      <c r="A123" s="52" t="str">
        <f>CONCATENATE(C120," - ",D123,"%")</f>
        <v>Air Excess (Lambda) - 20%</v>
      </c>
      <c r="C123" s="123"/>
      <c r="D123" s="94">
        <v>20</v>
      </c>
      <c r="E123" s="34">
        <v>19.999999999999986</v>
      </c>
      <c r="F123" s="64" t="e">
        <v>#N/A</v>
      </c>
      <c r="G123" s="64" t="e">
        <v>#N/A</v>
      </c>
      <c r="H123" s="68" t="e">
        <v>#N/A</v>
      </c>
      <c r="I123" s="74" t="e">
        <v>#N/A</v>
      </c>
      <c r="J123" s="74"/>
      <c r="K123" s="74"/>
      <c r="L123" s="74"/>
      <c r="M123" s="74"/>
      <c r="N123" s="74"/>
      <c r="O123" s="74"/>
      <c r="P123" s="74"/>
      <c r="Q123" s="74"/>
      <c r="R123" s="74"/>
      <c r="S123" s="74"/>
      <c r="T123" s="74"/>
      <c r="U123" s="74"/>
      <c r="V123" s="74"/>
      <c r="W123" s="74"/>
      <c r="X123" s="74"/>
      <c r="Y123" s="74"/>
      <c r="Z123" s="74"/>
    </row>
    <row r="124" spans="1:26" x14ac:dyDescent="0.25">
      <c r="A124" s="52" t="str">
        <f>CONCATENATE(C120," - ",D124,"%")</f>
        <v>Air Excess (Lambda) - 23%</v>
      </c>
      <c r="C124" s="123"/>
      <c r="D124" s="94">
        <v>23</v>
      </c>
      <c r="E124" s="34">
        <v>19.626168224299061</v>
      </c>
      <c r="F124" s="64" t="e">
        <v>#N/A</v>
      </c>
      <c r="G124" s="64">
        <v>1.8388791593695271</v>
      </c>
      <c r="H124" s="68">
        <v>7.5268817204301097</v>
      </c>
      <c r="I124" s="74">
        <v>1.6850058000784487</v>
      </c>
      <c r="J124" s="74"/>
      <c r="K124" s="74"/>
      <c r="L124" s="74"/>
      <c r="M124" s="74"/>
      <c r="N124" s="74"/>
      <c r="O124" s="74"/>
      <c r="P124" s="74"/>
      <c r="Q124" s="74"/>
      <c r="R124" s="74"/>
      <c r="S124" s="74"/>
      <c r="T124" s="74"/>
      <c r="U124" s="74"/>
      <c r="V124" s="74"/>
      <c r="W124" s="74"/>
      <c r="X124" s="74"/>
      <c r="Y124" s="74"/>
      <c r="Z124" s="74"/>
    </row>
    <row r="125" spans="1:26" x14ac:dyDescent="0.25">
      <c r="A125" s="52" t="str">
        <f>CONCATENATE(C120," - ",D125,"%")</f>
        <v>Air Excess (Lambda) - 30%</v>
      </c>
      <c r="C125" s="123"/>
      <c r="D125" s="94">
        <v>30</v>
      </c>
      <c r="E125" s="34" t="e">
        <v>#N/A</v>
      </c>
      <c r="F125" s="64" t="e">
        <v>#N/A</v>
      </c>
      <c r="G125" s="64">
        <v>1.8683274021352312</v>
      </c>
      <c r="H125" s="68">
        <v>7.5539568345323707</v>
      </c>
      <c r="I125" s="74" t="e">
        <v>#N/A</v>
      </c>
      <c r="J125" s="74"/>
      <c r="K125" s="74"/>
      <c r="L125" s="74"/>
      <c r="M125" s="74"/>
      <c r="N125" s="74"/>
      <c r="O125" s="74"/>
      <c r="P125" s="74"/>
      <c r="Q125" s="74"/>
      <c r="R125" s="74"/>
      <c r="S125" s="74"/>
      <c r="T125" s="74"/>
      <c r="U125" s="74"/>
      <c r="V125" s="74"/>
      <c r="W125" s="74"/>
      <c r="X125" s="74"/>
      <c r="Y125" s="74"/>
      <c r="Z125" s="74"/>
    </row>
    <row r="126" spans="1:26" x14ac:dyDescent="0.25">
      <c r="A126" s="52" t="str">
        <f>CONCATENATE(C120," - ",D126,"%")</f>
        <v>Air Excess (Lambda) - 40%</v>
      </c>
      <c r="C126" s="123"/>
      <c r="D126" s="94">
        <v>40</v>
      </c>
      <c r="E126" s="34" t="e">
        <v>#N/A</v>
      </c>
      <c r="F126" s="64" t="e">
        <v>#N/A</v>
      </c>
      <c r="G126" s="64">
        <v>1.9004524886877827</v>
      </c>
      <c r="H126" s="68" t="e">
        <v>#N/A</v>
      </c>
      <c r="I126" s="74">
        <v>1.7917722126898521</v>
      </c>
      <c r="J126" s="74"/>
      <c r="K126" s="74"/>
      <c r="L126" s="74"/>
      <c r="M126" s="74"/>
      <c r="N126" s="74"/>
      <c r="O126" s="74"/>
      <c r="P126" s="74"/>
      <c r="Q126" s="74"/>
      <c r="R126" s="74"/>
      <c r="S126" s="74"/>
      <c r="T126" s="74"/>
      <c r="U126" s="74"/>
      <c r="V126" s="74"/>
      <c r="W126" s="74"/>
      <c r="X126" s="74"/>
      <c r="Y126" s="74"/>
      <c r="Z126" s="74"/>
    </row>
    <row r="127" spans="1:26" x14ac:dyDescent="0.25">
      <c r="A127" s="52" t="str">
        <f>CONCATENATE(C120," - ",D127,"%")</f>
        <v>Air Excess (Lambda) - 50%</v>
      </c>
      <c r="C127" s="123"/>
      <c r="D127" s="94">
        <v>50</v>
      </c>
      <c r="E127" s="34" t="e">
        <v>#N/A</v>
      </c>
      <c r="F127" s="64" t="e">
        <v>#N/A</v>
      </c>
      <c r="G127" s="64">
        <v>1.9160583941605838</v>
      </c>
      <c r="H127" s="68" t="e">
        <v>#N/A</v>
      </c>
      <c r="I127" s="74" t="e">
        <v>#N/A</v>
      </c>
      <c r="J127" s="74"/>
      <c r="K127" s="74"/>
      <c r="L127" s="74"/>
      <c r="M127" s="74"/>
      <c r="N127" s="74"/>
      <c r="O127" s="74"/>
      <c r="P127" s="74"/>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117" t="e">
        <v>#N/A</v>
      </c>
      <c r="F128" s="116" t="e">
        <v>#N/A</v>
      </c>
      <c r="G128" s="116" t="e">
        <v>#N/A</v>
      </c>
      <c r="H128" s="112" t="e">
        <v>#N/A</v>
      </c>
      <c r="I128" s="74" t="e">
        <v>#N/A</v>
      </c>
      <c r="J128" s="74"/>
      <c r="K128" s="74"/>
      <c r="L128" s="74"/>
      <c r="M128" s="74"/>
      <c r="N128" s="74"/>
      <c r="O128" s="74"/>
      <c r="P128" s="74"/>
      <c r="Q128" s="74"/>
      <c r="R128" s="74"/>
      <c r="S128" s="74"/>
      <c r="T128" s="74"/>
      <c r="U128" s="74"/>
      <c r="V128" s="74"/>
      <c r="W128" s="74"/>
      <c r="X128" s="74"/>
      <c r="Y128" s="74"/>
      <c r="Z128" s="74"/>
    </row>
    <row r="129" spans="1:26" x14ac:dyDescent="0.25">
      <c r="C129" s="1"/>
      <c r="D129" s="1"/>
      <c r="E129" s="1"/>
      <c r="F129" s="1"/>
      <c r="G129" s="1"/>
      <c r="H129" s="1"/>
      <c r="I129"/>
      <c r="J129"/>
      <c r="K129"/>
      <c r="L129"/>
      <c r="M129"/>
      <c r="N129"/>
      <c r="O129"/>
      <c r="P129"/>
      <c r="Q129"/>
      <c r="R129"/>
      <c r="S129"/>
      <c r="T129"/>
      <c r="U129"/>
      <c r="V129"/>
      <c r="W129"/>
      <c r="X129"/>
      <c r="Y129"/>
      <c r="Z129"/>
    </row>
    <row r="130" spans="1:26" x14ac:dyDescent="0.25">
      <c r="C130" s="1"/>
      <c r="D130" s="1"/>
      <c r="E130" s="1"/>
      <c r="F130" s="1"/>
      <c r="G130" s="1"/>
      <c r="H130" s="1"/>
      <c r="I130"/>
      <c r="J130"/>
      <c r="K130"/>
      <c r="L130"/>
      <c r="M130"/>
      <c r="N130"/>
      <c r="O130"/>
      <c r="P130"/>
      <c r="Q130"/>
      <c r="R130"/>
      <c r="S130"/>
      <c r="T130"/>
      <c r="U130"/>
      <c r="V130"/>
      <c r="W130"/>
      <c r="X130"/>
      <c r="Y130"/>
      <c r="Z130"/>
    </row>
    <row r="131" spans="1:26" x14ac:dyDescent="0.25">
      <c r="C131" s="1"/>
      <c r="D131" s="1"/>
      <c r="E131" s="1"/>
      <c r="F131" s="1"/>
      <c r="G131" s="1"/>
      <c r="H131" s="1"/>
      <c r="I131"/>
      <c r="J131"/>
      <c r="K131"/>
      <c r="L131"/>
      <c r="M131"/>
      <c r="N131"/>
      <c r="O131"/>
      <c r="P131"/>
      <c r="Q131"/>
      <c r="R131"/>
      <c r="S131"/>
      <c r="T131"/>
      <c r="U131"/>
      <c r="V131"/>
      <c r="W131"/>
      <c r="X131"/>
      <c r="Y131"/>
      <c r="Z131"/>
    </row>
    <row r="132" spans="1:26" x14ac:dyDescent="0.25">
      <c r="C132" s="1"/>
      <c r="D132" s="1"/>
      <c r="E132" s="1"/>
      <c r="F132" s="1"/>
      <c r="G132" s="1"/>
      <c r="H132" s="1"/>
      <c r="I132"/>
      <c r="J132"/>
      <c r="K132"/>
      <c r="L132"/>
      <c r="M132"/>
      <c r="N132"/>
      <c r="O132"/>
      <c r="P132"/>
      <c r="Q132"/>
      <c r="R132"/>
      <c r="S132"/>
      <c r="T132"/>
      <c r="U132"/>
      <c r="V132"/>
      <c r="W132"/>
      <c r="X132"/>
      <c r="Y132"/>
      <c r="Z132"/>
    </row>
    <row r="133" spans="1:26" ht="18.75" thickBot="1" x14ac:dyDescent="0.3">
      <c r="B133" s="32" t="s">
        <v>142</v>
      </c>
      <c r="C133" s="1"/>
      <c r="D133" s="1"/>
      <c r="E133" s="1"/>
      <c r="F133" s="1"/>
      <c r="G133" s="1"/>
      <c r="H133" s="1"/>
      <c r="I133"/>
      <c r="J133"/>
      <c r="K133"/>
      <c r="L133"/>
      <c r="M133"/>
      <c r="N133"/>
      <c r="O133"/>
      <c r="P133"/>
      <c r="Q133"/>
      <c r="R133"/>
      <c r="S133"/>
      <c r="T133"/>
      <c r="U133"/>
      <c r="V133"/>
      <c r="W133"/>
      <c r="X133"/>
      <c r="Y133"/>
      <c r="Z133"/>
    </row>
    <row r="134" spans="1:26" ht="19.5" thickBot="1" x14ac:dyDescent="0.35">
      <c r="C134" s="40" t="s">
        <v>189</v>
      </c>
      <c r="D134" s="45" t="s">
        <v>197</v>
      </c>
      <c r="E134" s="41" t="e">
        <v>#N/A</v>
      </c>
      <c r="F134" s="41" t="e">
        <v>#N/A</v>
      </c>
      <c r="G134" s="41" t="e">
        <v>#N/A</v>
      </c>
      <c r="H134" s="41" t="e">
        <v>#N/A</v>
      </c>
      <c r="I134" s="73" t="e">
        <v>#N/A</v>
      </c>
      <c r="J134" s="73"/>
      <c r="K134" s="73"/>
      <c r="L134" s="73"/>
      <c r="M134" s="73"/>
      <c r="N134" s="73"/>
      <c r="O134" s="73"/>
      <c r="P134" s="73"/>
      <c r="Q134" s="73"/>
      <c r="R134" s="73"/>
      <c r="S134" s="73"/>
      <c r="T134" s="73"/>
      <c r="U134" s="73"/>
      <c r="V134" s="73"/>
      <c r="W134" s="73"/>
      <c r="X134" s="73"/>
      <c r="Y134" s="73"/>
      <c r="Z134" s="73"/>
    </row>
    <row r="135" spans="1:26" x14ac:dyDescent="0.25">
      <c r="A135" s="52" t="str">
        <f>CONCATENATE(C134," - ",D135,"%")</f>
        <v>H2 - 0%</v>
      </c>
      <c r="C135" s="128" t="s">
        <v>124</v>
      </c>
      <c r="D135" s="11">
        <v>0</v>
      </c>
      <c r="E135" s="20" t="e">
        <v>#N/A</v>
      </c>
      <c r="F135" s="20">
        <v>40</v>
      </c>
      <c r="G135" s="20" t="e">
        <v>#N/A</v>
      </c>
      <c r="H135" s="69" t="e">
        <v>#N/A</v>
      </c>
      <c r="I135" s="74" t="e">
        <v>#N/A</v>
      </c>
      <c r="J135" s="74"/>
      <c r="K135" s="74"/>
      <c r="L135" s="74"/>
      <c r="M135" s="74"/>
      <c r="N135" s="74"/>
      <c r="O135" s="74"/>
      <c r="P135" s="74"/>
      <c r="Q135" s="74"/>
      <c r="R135" s="74"/>
      <c r="S135" s="74"/>
      <c r="T135" s="74"/>
      <c r="U135" s="74"/>
      <c r="V135" s="74"/>
      <c r="W135" s="74"/>
      <c r="X135" s="74"/>
      <c r="Y135" s="74"/>
      <c r="Z135" s="74"/>
    </row>
    <row r="136" spans="1:26" x14ac:dyDescent="0.25">
      <c r="A136" s="52" t="str">
        <f>CONCATENATE(C134," - ",D136,"%")</f>
        <v>H2 - 10%</v>
      </c>
      <c r="C136" s="123"/>
      <c r="D136" s="94">
        <v>10</v>
      </c>
      <c r="E136" s="64" t="e">
        <v>#N/A</v>
      </c>
      <c r="F136" s="64">
        <v>40</v>
      </c>
      <c r="G136" s="64">
        <v>10</v>
      </c>
      <c r="H136" s="68">
        <v>10.113</v>
      </c>
      <c r="I136" s="74" t="e">
        <v>#N/A</v>
      </c>
      <c r="J136" s="74"/>
      <c r="K136" s="74"/>
      <c r="L136" s="74"/>
      <c r="M136" s="74"/>
      <c r="N136" s="74"/>
      <c r="O136" s="74"/>
      <c r="P136" s="74"/>
      <c r="Q136" s="74"/>
      <c r="R136" s="74"/>
      <c r="S136" s="74"/>
      <c r="T136" s="74"/>
      <c r="U136" s="74"/>
      <c r="V136" s="74"/>
      <c r="W136" s="74"/>
      <c r="X136" s="74"/>
      <c r="Y136" s="74"/>
      <c r="Z136" s="74"/>
    </row>
    <row r="137" spans="1:26" x14ac:dyDescent="0.25">
      <c r="A137" s="52" t="str">
        <f>CONCATENATE(C134," - ",D137,"%")</f>
        <v>H2 - 20%</v>
      </c>
      <c r="C137" s="123"/>
      <c r="D137" s="94">
        <v>20</v>
      </c>
      <c r="E137" s="64" t="e">
        <v>#N/A</v>
      </c>
      <c r="F137" s="64">
        <v>40</v>
      </c>
      <c r="G137" s="64" t="e">
        <v>#N/A</v>
      </c>
      <c r="H137" s="68">
        <v>23.057600000000001</v>
      </c>
      <c r="I137" s="74" t="e">
        <v>#N/A</v>
      </c>
      <c r="J137" s="74"/>
      <c r="K137" s="74"/>
      <c r="L137" s="74"/>
      <c r="M137" s="74"/>
      <c r="N137" s="74"/>
      <c r="O137" s="74"/>
      <c r="P137" s="74"/>
      <c r="Q137" s="74"/>
      <c r="R137" s="74"/>
      <c r="S137" s="74"/>
      <c r="T137" s="74"/>
      <c r="U137" s="74"/>
      <c r="V137" s="74"/>
      <c r="W137" s="74"/>
      <c r="X137" s="74"/>
      <c r="Y137" s="74"/>
      <c r="Z137" s="74"/>
    </row>
    <row r="138" spans="1:26" x14ac:dyDescent="0.25">
      <c r="A138" s="52" t="str">
        <f>CONCATENATE(C134," - ",D138,"%")</f>
        <v>H2 - 23%</v>
      </c>
      <c r="C138" s="123"/>
      <c r="D138" s="94">
        <v>23</v>
      </c>
      <c r="E138" s="64" t="e">
        <v>#N/A</v>
      </c>
      <c r="F138" s="64">
        <v>40</v>
      </c>
      <c r="G138" s="64">
        <v>23</v>
      </c>
      <c r="H138" s="68" t="e">
        <v>#N/A</v>
      </c>
      <c r="I138" s="74">
        <v>21.270779013065251</v>
      </c>
      <c r="J138" s="74"/>
      <c r="K138" s="74"/>
      <c r="L138" s="74"/>
      <c r="M138" s="74"/>
      <c r="N138" s="74"/>
      <c r="O138" s="74"/>
      <c r="P138" s="74"/>
      <c r="Q138" s="74"/>
      <c r="R138" s="74"/>
      <c r="S138" s="74"/>
      <c r="T138" s="74"/>
      <c r="U138" s="74"/>
      <c r="V138" s="74"/>
      <c r="W138" s="74"/>
      <c r="X138" s="74"/>
      <c r="Y138" s="74"/>
      <c r="Z138" s="74"/>
    </row>
    <row r="139" spans="1:26" x14ac:dyDescent="0.25">
      <c r="A139" s="52" t="str">
        <f>CONCATENATE(C134," - ",D139,"%")</f>
        <v>H2 - 30%</v>
      </c>
      <c r="C139" s="123"/>
      <c r="D139" s="94">
        <v>30</v>
      </c>
      <c r="E139" s="64" t="e">
        <v>#N/A</v>
      </c>
      <c r="F139" s="64">
        <v>40</v>
      </c>
      <c r="G139" s="64">
        <v>30</v>
      </c>
      <c r="H139" s="68" t="e">
        <v>#N/A</v>
      </c>
      <c r="I139" s="74" t="e">
        <v>#N/A</v>
      </c>
      <c r="J139" s="74"/>
      <c r="K139" s="74"/>
      <c r="L139" s="74"/>
      <c r="M139" s="74"/>
      <c r="N139" s="74"/>
      <c r="O139" s="74"/>
      <c r="P139" s="74"/>
      <c r="Q139" s="74"/>
      <c r="R139" s="74"/>
      <c r="S139" s="74"/>
      <c r="T139" s="74"/>
      <c r="U139" s="74"/>
      <c r="V139" s="74"/>
      <c r="W139" s="74"/>
      <c r="X139" s="74"/>
      <c r="Y139" s="74"/>
      <c r="Z139" s="74"/>
    </row>
    <row r="140" spans="1:26" x14ac:dyDescent="0.25">
      <c r="A140" s="52" t="str">
        <f>CONCATENATE(C134," - ",D140,"%")</f>
        <v>H2 - 40%</v>
      </c>
      <c r="C140" s="123"/>
      <c r="D140" s="94">
        <v>40</v>
      </c>
      <c r="E140" s="64" t="e">
        <v>#N/A</v>
      </c>
      <c r="F140" s="64">
        <v>40</v>
      </c>
      <c r="G140" s="64">
        <v>40</v>
      </c>
      <c r="H140" s="68" t="e">
        <v>#N/A</v>
      </c>
      <c r="I140" s="74">
        <v>38.272478220860592</v>
      </c>
      <c r="J140" s="74"/>
      <c r="K140" s="74"/>
      <c r="L140" s="74"/>
      <c r="M140" s="74"/>
      <c r="N140" s="74"/>
      <c r="O140" s="74"/>
      <c r="P140" s="74"/>
      <c r="Q140" s="74"/>
      <c r="R140" s="74"/>
      <c r="S140" s="74"/>
      <c r="T140" s="74"/>
      <c r="U140" s="74"/>
      <c r="V140" s="74"/>
      <c r="W140" s="74"/>
      <c r="X140" s="74"/>
      <c r="Y140" s="74"/>
      <c r="Z140" s="74"/>
    </row>
    <row r="141" spans="1:26" x14ac:dyDescent="0.25">
      <c r="A141" s="52" t="str">
        <f>CONCATENATE(C134," - ",D141,"%")</f>
        <v>H2 - 50%</v>
      </c>
      <c r="C141" s="123"/>
      <c r="D141" s="94">
        <v>50</v>
      </c>
      <c r="E141" s="64" t="e">
        <v>#N/A</v>
      </c>
      <c r="F141" s="64">
        <v>40</v>
      </c>
      <c r="G141" s="64">
        <v>50</v>
      </c>
      <c r="H141" s="68" t="e">
        <v>#N/A</v>
      </c>
      <c r="I141" s="74" t="e">
        <v>#N/A</v>
      </c>
      <c r="J141" s="74"/>
      <c r="K141" s="74"/>
      <c r="L141" s="74"/>
      <c r="M141" s="74"/>
      <c r="N141" s="74"/>
      <c r="O141" s="74"/>
      <c r="P141" s="74"/>
      <c r="Q141" s="74"/>
      <c r="R141" s="74"/>
      <c r="S141" s="74"/>
      <c r="T141" s="74"/>
      <c r="U141" s="74"/>
      <c r="V141" s="74"/>
      <c r="W141" s="74"/>
      <c r="X141" s="74"/>
      <c r="Y141" s="74"/>
      <c r="Z141" s="74"/>
    </row>
    <row r="142" spans="1:26" ht="15.75" thickBot="1" x14ac:dyDescent="0.3">
      <c r="A142" s="52" t="str">
        <f>CONCATENATE(C134," - ",D142,"%")</f>
        <v>H2 - 60%</v>
      </c>
      <c r="C142" s="124"/>
      <c r="D142" s="95">
        <v>60</v>
      </c>
      <c r="E142" s="116" t="e">
        <v>#N/A</v>
      </c>
      <c r="F142" s="116">
        <v>40</v>
      </c>
      <c r="G142" s="116" t="e">
        <v>#N/A</v>
      </c>
      <c r="H142" s="112" t="e">
        <v>#N/A</v>
      </c>
      <c r="I142" s="74" t="e">
        <v>#N/A</v>
      </c>
      <c r="J142" s="74"/>
      <c r="K142" s="74"/>
      <c r="L142" s="74"/>
      <c r="M142" s="74"/>
      <c r="N142" s="74"/>
      <c r="O142" s="74"/>
      <c r="P142" s="74"/>
      <c r="Q142" s="74"/>
      <c r="R142" s="74"/>
      <c r="S142" s="74"/>
      <c r="T142" s="74"/>
      <c r="U142" s="74"/>
      <c r="V142" s="74"/>
      <c r="W142" s="74"/>
      <c r="X142" s="74"/>
      <c r="Y142" s="74"/>
      <c r="Z142" s="74"/>
    </row>
    <row r="143" spans="1:26" ht="19.5" thickBot="1" x14ac:dyDescent="0.35">
      <c r="C143" s="40" t="str">
        <f>List!$B$3</f>
        <v>Wobbe index</v>
      </c>
      <c r="D143" s="45" t="s">
        <v>190</v>
      </c>
      <c r="E143" s="41" t="e">
        <v>#N/A</v>
      </c>
      <c r="F143" s="41" t="e">
        <v>#N/A</v>
      </c>
      <c r="G143" s="41" t="e">
        <v>#N/A</v>
      </c>
      <c r="H143" s="41" t="e">
        <v>#N/A</v>
      </c>
      <c r="I143" s="73" t="e">
        <v>#N/A</v>
      </c>
      <c r="J143" s="73"/>
      <c r="K143" s="73"/>
      <c r="L143" s="73"/>
      <c r="M143" s="73"/>
      <c r="N143" s="73"/>
      <c r="O143" s="73"/>
      <c r="P143" s="73"/>
      <c r="Q143" s="73"/>
      <c r="R143" s="73"/>
      <c r="S143" s="73"/>
      <c r="T143" s="73"/>
      <c r="U143" s="73"/>
      <c r="V143" s="73"/>
      <c r="W143" s="73"/>
      <c r="X143" s="73"/>
      <c r="Y143" s="73"/>
      <c r="Z143" s="73"/>
    </row>
    <row r="144" spans="1:26" x14ac:dyDescent="0.25">
      <c r="A144" s="52" t="str">
        <f>CONCATENATE(C143," - ",D144,"%")</f>
        <v>Wobbe index - 0%</v>
      </c>
      <c r="C144" s="122" t="s">
        <v>124</v>
      </c>
      <c r="D144" s="11">
        <v>0</v>
      </c>
      <c r="E144" s="20" t="e">
        <v>#N/A</v>
      </c>
      <c r="F144" s="20">
        <v>45.714470083951518</v>
      </c>
      <c r="G144" s="20">
        <v>50.606323934612639</v>
      </c>
      <c r="H144" s="69">
        <v>50.606323934612639</v>
      </c>
      <c r="I144" s="74">
        <v>50.606323934612639</v>
      </c>
      <c r="J144" s="74"/>
      <c r="K144" s="74"/>
      <c r="L144" s="74"/>
      <c r="M144" s="74"/>
      <c r="N144" s="74"/>
      <c r="O144" s="74"/>
      <c r="P144" s="74"/>
      <c r="Q144" s="74"/>
      <c r="R144" s="74"/>
      <c r="S144" s="74"/>
      <c r="T144" s="74"/>
      <c r="U144" s="74"/>
      <c r="V144" s="74"/>
      <c r="W144" s="74"/>
      <c r="X144" s="74"/>
      <c r="Y144" s="74"/>
      <c r="Z144" s="74"/>
    </row>
    <row r="145" spans="1:26" x14ac:dyDescent="0.25">
      <c r="A145" s="52" t="str">
        <f>CONCATENATE(C143," - ",D145,"%")</f>
        <v>Wobbe index - 10%</v>
      </c>
      <c r="C145" s="123"/>
      <c r="D145" s="94">
        <v>10</v>
      </c>
      <c r="E145" s="64" t="e">
        <v>#N/A</v>
      </c>
      <c r="F145" s="64">
        <v>45.714470083951518</v>
      </c>
      <c r="G145" s="64">
        <v>49.366353425340712</v>
      </c>
      <c r="H145" s="68">
        <v>49.364753042268283</v>
      </c>
      <c r="I145" s="74" t="e">
        <v>#N/A</v>
      </c>
      <c r="J145" s="74"/>
      <c r="K145" s="74"/>
      <c r="L145" s="74"/>
      <c r="M145" s="74"/>
      <c r="N145" s="74"/>
      <c r="O145" s="74"/>
      <c r="P145" s="74"/>
      <c r="Q145" s="74"/>
      <c r="R145" s="74"/>
      <c r="S145" s="74"/>
      <c r="T145" s="74"/>
      <c r="U145" s="74"/>
      <c r="V145" s="74"/>
      <c r="W145" s="74"/>
      <c r="X145" s="74"/>
      <c r="Y145" s="74"/>
      <c r="Z145" s="74"/>
    </row>
    <row r="146" spans="1:26" x14ac:dyDescent="0.25">
      <c r="A146" s="52" t="str">
        <f>CONCATENATE(C143," - ",D146,"%")</f>
        <v>Wobbe index - 20%</v>
      </c>
      <c r="C146" s="123"/>
      <c r="D146" s="94">
        <v>20</v>
      </c>
      <c r="E146" s="64" t="e">
        <v>#N/A</v>
      </c>
      <c r="F146" s="64">
        <v>45.714470083951518</v>
      </c>
      <c r="G146" s="64" t="e">
        <v>#N/A</v>
      </c>
      <c r="H146" s="68">
        <v>47.770492625768526</v>
      </c>
      <c r="I146" s="74" t="e">
        <v>#N/A</v>
      </c>
      <c r="J146" s="74"/>
      <c r="K146" s="74"/>
      <c r="L146" s="74"/>
      <c r="M146" s="74"/>
      <c r="N146" s="74"/>
      <c r="O146" s="74"/>
      <c r="P146" s="74"/>
      <c r="Q146" s="74"/>
      <c r="R146" s="74"/>
      <c r="S146" s="74"/>
      <c r="T146" s="74"/>
      <c r="U146" s="74"/>
      <c r="V146" s="74"/>
      <c r="W146" s="74"/>
      <c r="X146" s="74"/>
      <c r="Y146" s="74"/>
      <c r="Z146" s="74"/>
    </row>
    <row r="147" spans="1:26" x14ac:dyDescent="0.25">
      <c r="A147" s="52" t="str">
        <f>CONCATENATE(C143," - ",D147,"%")</f>
        <v>Wobbe index - 23%</v>
      </c>
      <c r="C147" s="123"/>
      <c r="D147" s="94">
        <v>23</v>
      </c>
      <c r="E147" s="64" t="e">
        <v>#N/A</v>
      </c>
      <c r="F147" s="64">
        <v>45.714470083951518</v>
      </c>
      <c r="G147" s="64">
        <v>47.7898677854228</v>
      </c>
      <c r="H147" s="68" t="e">
        <v>#N/A</v>
      </c>
      <c r="I147" s="74">
        <v>47.990275334889496</v>
      </c>
      <c r="J147" s="74"/>
      <c r="K147" s="74"/>
      <c r="L147" s="74"/>
      <c r="M147" s="74"/>
      <c r="N147" s="74"/>
      <c r="O147" s="74"/>
      <c r="P147" s="74"/>
      <c r="Q147" s="74"/>
      <c r="R147" s="74"/>
      <c r="S147" s="74"/>
      <c r="T147" s="74"/>
      <c r="U147" s="74"/>
      <c r="V147" s="74"/>
      <c r="W147" s="74"/>
      <c r="X147" s="74"/>
      <c r="Y147" s="74"/>
      <c r="Z147" s="74"/>
    </row>
    <row r="148" spans="1:26" x14ac:dyDescent="0.25">
      <c r="A148" s="52" t="str">
        <f>CONCATENATE(C143," - ",D148,"%")</f>
        <v>Wobbe index - 30%</v>
      </c>
      <c r="C148" s="123"/>
      <c r="D148" s="94">
        <v>30</v>
      </c>
      <c r="E148" s="64" t="e">
        <v>#N/A</v>
      </c>
      <c r="F148" s="64">
        <v>45.714470083951518</v>
      </c>
      <c r="G148" s="64">
        <v>46.919983815077522</v>
      </c>
      <c r="H148" s="68" t="e">
        <v>#N/A</v>
      </c>
      <c r="I148" s="74" t="e">
        <v>#N/A</v>
      </c>
      <c r="J148" s="74"/>
      <c r="K148" s="74"/>
      <c r="L148" s="74"/>
      <c r="M148" s="74"/>
      <c r="N148" s="74"/>
      <c r="O148" s="74"/>
      <c r="P148" s="74"/>
      <c r="Q148" s="74"/>
      <c r="R148" s="74"/>
      <c r="S148" s="74"/>
      <c r="T148" s="74"/>
      <c r="U148" s="74"/>
      <c r="V148" s="74"/>
      <c r="W148" s="74"/>
      <c r="X148" s="74"/>
      <c r="Y148" s="74"/>
      <c r="Z148" s="74"/>
    </row>
    <row r="149" spans="1:26" x14ac:dyDescent="0.25">
      <c r="A149" s="52" t="str">
        <f>CONCATENATE(C143," - ",D149,"%")</f>
        <v>Wobbe index - 40%</v>
      </c>
      <c r="C149" s="123"/>
      <c r="D149" s="94">
        <v>40</v>
      </c>
      <c r="E149" s="64" t="e">
        <v>#N/A</v>
      </c>
      <c r="F149" s="64">
        <v>45.714470083951518</v>
      </c>
      <c r="G149" s="64">
        <v>45.726343084506439</v>
      </c>
      <c r="H149" s="68" t="e">
        <v>#N/A</v>
      </c>
      <c r="I149" s="74">
        <v>45.919831576846477</v>
      </c>
      <c r="J149" s="74"/>
      <c r="K149" s="74"/>
      <c r="L149" s="74"/>
      <c r="M149" s="74"/>
      <c r="N149" s="74"/>
      <c r="O149" s="74"/>
      <c r="P149" s="74"/>
      <c r="Q149" s="74"/>
      <c r="R149" s="74"/>
      <c r="S149" s="74"/>
      <c r="T149" s="74"/>
      <c r="U149" s="74"/>
      <c r="V149" s="74"/>
      <c r="W149" s="74"/>
      <c r="X149" s="74"/>
      <c r="Y149" s="74"/>
      <c r="Z149" s="74"/>
    </row>
    <row r="150" spans="1:26" x14ac:dyDescent="0.25">
      <c r="A150" s="52" t="str">
        <f>CONCATENATE(C143," - ",D150,"%")</f>
        <v>Wobbe index - 50%</v>
      </c>
      <c r="C150" s="123"/>
      <c r="D150" s="94">
        <v>50</v>
      </c>
      <c r="E150" s="64" t="e">
        <v>#N/A</v>
      </c>
      <c r="F150" s="64">
        <v>45.714470083951518</v>
      </c>
      <c r="G150" s="64">
        <v>44.580175611136397</v>
      </c>
      <c r="H150" s="68" t="e">
        <v>#N/A</v>
      </c>
      <c r="I150" s="74" t="e">
        <v>#N/A</v>
      </c>
      <c r="J150" s="74"/>
      <c r="K150" s="74"/>
      <c r="L150" s="74"/>
      <c r="M150" s="74"/>
      <c r="N150" s="74"/>
      <c r="O150" s="74"/>
      <c r="P150" s="74"/>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6" t="e">
        <v>#N/A</v>
      </c>
      <c r="F151" s="116">
        <v>45.714470083951518</v>
      </c>
      <c r="G151" s="116" t="e">
        <v>#N/A</v>
      </c>
      <c r="H151" s="112" t="e">
        <v>#N/A</v>
      </c>
      <c r="I151" s="74" t="e">
        <v>#N/A</v>
      </c>
      <c r="J151" s="74"/>
      <c r="K151" s="74"/>
      <c r="L151" s="74"/>
      <c r="M151" s="74"/>
      <c r="N151" s="74"/>
      <c r="O151" s="74"/>
      <c r="P151" s="74"/>
      <c r="Q151" s="74"/>
      <c r="R151" s="74"/>
      <c r="S151" s="74"/>
      <c r="T151" s="74"/>
      <c r="U151" s="74"/>
      <c r="V151" s="74"/>
      <c r="W151" s="74"/>
      <c r="X151" s="74"/>
      <c r="Y151" s="74"/>
      <c r="Z151" s="74"/>
    </row>
    <row r="152" spans="1:26" ht="19.5" thickBot="1" x14ac:dyDescent="0.35">
      <c r="C152" s="40" t="str">
        <f>List!$B$4</f>
        <v>Efficiency (Hi)</v>
      </c>
      <c r="D152" s="45" t="s">
        <v>192</v>
      </c>
      <c r="E152" s="41" t="e">
        <v>#N/A</v>
      </c>
      <c r="F152" s="41" t="e">
        <v>#N/A</v>
      </c>
      <c r="G152" s="41" t="e">
        <v>#N/A</v>
      </c>
      <c r="H152" s="41" t="e">
        <v>#N/A</v>
      </c>
      <c r="I152" s="73" t="e">
        <v>#N/A</v>
      </c>
      <c r="J152" s="73"/>
      <c r="K152" s="73"/>
      <c r="L152" s="73"/>
      <c r="M152" s="73"/>
      <c r="N152" s="73"/>
      <c r="O152" s="73"/>
      <c r="P152" s="73"/>
      <c r="Q152" s="73"/>
      <c r="R152" s="73"/>
      <c r="S152" s="73"/>
      <c r="T152" s="73"/>
      <c r="U152" s="73"/>
      <c r="V152" s="73"/>
      <c r="W152" s="73"/>
      <c r="X152" s="73"/>
      <c r="Y152" s="73"/>
      <c r="Z152" s="73"/>
    </row>
    <row r="153" spans="1:26" x14ac:dyDescent="0.25">
      <c r="A153" s="52" t="str">
        <f>CONCATENATE(C152," - ",D153,"%")</f>
        <v>Efficiency (Hi) - 0%</v>
      </c>
      <c r="C153" s="122" t="s">
        <v>124</v>
      </c>
      <c r="D153" s="11">
        <v>0</v>
      </c>
      <c r="E153" s="20" t="e">
        <v>#N/A</v>
      </c>
      <c r="F153" s="20" t="e">
        <v>#N/A</v>
      </c>
      <c r="G153" s="20">
        <v>72.400000000000006</v>
      </c>
      <c r="H153" s="69">
        <v>79.350623666611824</v>
      </c>
      <c r="I153" s="74" t="e">
        <v>#N/A</v>
      </c>
      <c r="J153" s="74"/>
      <c r="K153" s="74"/>
      <c r="L153" s="74"/>
      <c r="M153" s="74"/>
      <c r="N153" s="74"/>
      <c r="O153" s="74"/>
      <c r="P153" s="74"/>
      <c r="Q153" s="74"/>
      <c r="R153" s="74"/>
      <c r="S153" s="74"/>
      <c r="T153" s="74"/>
      <c r="U153" s="74"/>
      <c r="V153" s="74"/>
      <c r="W153" s="74"/>
      <c r="X153" s="74"/>
      <c r="Y153" s="74"/>
      <c r="Z153" s="74"/>
    </row>
    <row r="154" spans="1:26" x14ac:dyDescent="0.25">
      <c r="A154" s="52" t="str">
        <f>CONCATENATE(C152," - ",D154,"%")</f>
        <v>Efficiency (Hi) - 10%</v>
      </c>
      <c r="C154" s="123"/>
      <c r="D154" s="94">
        <v>10</v>
      </c>
      <c r="E154" s="64" t="e">
        <v>#N/A</v>
      </c>
      <c r="F154" s="64" t="e">
        <v>#N/A</v>
      </c>
      <c r="G154" s="64">
        <v>74.3</v>
      </c>
      <c r="H154" s="68">
        <v>79.225799965802025</v>
      </c>
      <c r="I154" s="74" t="e">
        <v>#N/A</v>
      </c>
      <c r="J154" s="74"/>
      <c r="K154" s="74"/>
      <c r="L154" s="74"/>
      <c r="M154" s="74"/>
      <c r="N154" s="74"/>
      <c r="O154" s="74"/>
      <c r="P154" s="74"/>
      <c r="Q154" s="74"/>
      <c r="R154" s="74"/>
      <c r="S154" s="74"/>
      <c r="T154" s="74"/>
      <c r="U154" s="74"/>
      <c r="V154" s="74"/>
      <c r="W154" s="74"/>
      <c r="X154" s="74"/>
      <c r="Y154" s="74"/>
      <c r="Z154" s="74"/>
    </row>
    <row r="155" spans="1:26" x14ac:dyDescent="0.25">
      <c r="A155" s="52" t="str">
        <f>CONCATENATE(C152," - ",D155,"%")</f>
        <v>Efficiency (Hi) - 20%</v>
      </c>
      <c r="C155" s="123"/>
      <c r="D155" s="94">
        <v>20</v>
      </c>
      <c r="E155" s="64" t="e">
        <v>#N/A</v>
      </c>
      <c r="F155" s="64" t="e">
        <v>#N/A</v>
      </c>
      <c r="G155" s="64" t="e">
        <v>#N/A</v>
      </c>
      <c r="H155" s="68">
        <v>81.170065936088946</v>
      </c>
      <c r="I155" s="74" t="e">
        <v>#N/A</v>
      </c>
      <c r="J155" s="74"/>
      <c r="K155" s="74"/>
      <c r="L155" s="74"/>
      <c r="M155" s="74"/>
      <c r="N155" s="74"/>
      <c r="O155" s="74"/>
      <c r="P155" s="74"/>
      <c r="Q155" s="74"/>
      <c r="R155" s="74"/>
      <c r="S155" s="74"/>
      <c r="T155" s="74"/>
      <c r="U155" s="74"/>
      <c r="V155" s="74"/>
      <c r="W155" s="74"/>
      <c r="X155" s="74"/>
      <c r="Y155" s="74"/>
      <c r="Z155" s="74"/>
    </row>
    <row r="156" spans="1:26" x14ac:dyDescent="0.25">
      <c r="A156" s="52" t="str">
        <f>CONCATENATE(C152," - ",D156,"%")</f>
        <v>Efficiency (Hi) - 23%</v>
      </c>
      <c r="C156" s="123"/>
      <c r="D156" s="94">
        <v>23</v>
      </c>
      <c r="E156" s="64" t="e">
        <v>#N/A</v>
      </c>
      <c r="F156" s="64" t="e">
        <v>#N/A</v>
      </c>
      <c r="G156" s="64">
        <v>74.7</v>
      </c>
      <c r="H156" s="68" t="e">
        <v>#N/A</v>
      </c>
      <c r="I156" s="74" t="e">
        <v>#N/A</v>
      </c>
      <c r="J156" s="74"/>
      <c r="K156" s="74"/>
      <c r="L156" s="74"/>
      <c r="M156" s="74"/>
      <c r="N156" s="74"/>
      <c r="O156" s="74"/>
      <c r="P156" s="74"/>
      <c r="Q156" s="74"/>
      <c r="R156" s="74"/>
      <c r="S156" s="74"/>
      <c r="T156" s="74"/>
      <c r="U156" s="74"/>
      <c r="V156" s="74"/>
      <c r="W156" s="74"/>
      <c r="X156" s="74"/>
      <c r="Y156" s="74"/>
      <c r="Z156" s="74"/>
    </row>
    <row r="157" spans="1:26" x14ac:dyDescent="0.25">
      <c r="A157" s="52" t="str">
        <f>CONCATENATE(C152," - ",D157,"%")</f>
        <v>Efficiency (Hi) - 30%</v>
      </c>
      <c r="C157" s="123"/>
      <c r="D157" s="94">
        <v>30</v>
      </c>
      <c r="E157" s="64" t="e">
        <v>#N/A</v>
      </c>
      <c r="F157" s="64" t="e">
        <v>#N/A</v>
      </c>
      <c r="G157" s="64">
        <v>73.2</v>
      </c>
      <c r="H157" s="68" t="e">
        <v>#N/A</v>
      </c>
      <c r="I157" s="74" t="e">
        <v>#N/A</v>
      </c>
      <c r="J157" s="74"/>
      <c r="K157" s="74"/>
      <c r="L157" s="74"/>
      <c r="M157" s="74"/>
      <c r="N157" s="74"/>
      <c r="O157" s="74"/>
      <c r="P157" s="74"/>
      <c r="Q157" s="74"/>
      <c r="R157" s="74"/>
      <c r="S157" s="74"/>
      <c r="T157" s="74"/>
      <c r="U157" s="74"/>
      <c r="V157" s="74"/>
      <c r="W157" s="74"/>
      <c r="X157" s="74"/>
      <c r="Y157" s="74"/>
      <c r="Z157" s="74"/>
    </row>
    <row r="158" spans="1:26" x14ac:dyDescent="0.25">
      <c r="A158" s="52" t="str">
        <f>CONCATENATE(C152," - ",D158,"%")</f>
        <v>Efficiency (Hi) - 40%</v>
      </c>
      <c r="C158" s="123"/>
      <c r="D158" s="94">
        <v>40</v>
      </c>
      <c r="E158" s="64" t="e">
        <v>#N/A</v>
      </c>
      <c r="F158" s="64" t="e">
        <v>#N/A</v>
      </c>
      <c r="G158" s="64">
        <v>71.599999999999994</v>
      </c>
      <c r="H158" s="68" t="e">
        <v>#N/A</v>
      </c>
      <c r="I158" s="74" t="e">
        <v>#N/A</v>
      </c>
      <c r="J158" s="74"/>
      <c r="K158" s="74"/>
      <c r="L158" s="74"/>
      <c r="M158" s="74"/>
      <c r="N158" s="74"/>
      <c r="O158" s="74"/>
      <c r="P158" s="74"/>
      <c r="Q158" s="74"/>
      <c r="R158" s="74"/>
      <c r="S158" s="74"/>
      <c r="T158" s="74"/>
      <c r="U158" s="74"/>
      <c r="V158" s="74"/>
      <c r="W158" s="74"/>
      <c r="X158" s="74"/>
      <c r="Y158" s="74"/>
      <c r="Z158" s="74"/>
    </row>
    <row r="159" spans="1:26" x14ac:dyDescent="0.25">
      <c r="A159" s="52" t="str">
        <f>CONCATENATE(C152," - ",D159,"%")</f>
        <v>Efficiency (Hi) - 50%</v>
      </c>
      <c r="C159" s="123"/>
      <c r="D159" s="94">
        <v>50</v>
      </c>
      <c r="E159" s="64" t="e">
        <v>#N/A</v>
      </c>
      <c r="F159" s="64" t="e">
        <v>#N/A</v>
      </c>
      <c r="G159" s="64">
        <v>70</v>
      </c>
      <c r="H159" s="68" t="e">
        <v>#N/A</v>
      </c>
      <c r="I159" s="74" t="e">
        <v>#N/A</v>
      </c>
      <c r="J159" s="74"/>
      <c r="K159" s="74"/>
      <c r="L159" s="74"/>
      <c r="M159" s="74"/>
      <c r="N159" s="74"/>
      <c r="O159" s="74"/>
      <c r="P159" s="74"/>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6" t="e">
        <v>#N/A</v>
      </c>
      <c r="F160" s="116" t="e">
        <v>#N/A</v>
      </c>
      <c r="G160" s="116" t="e">
        <v>#N/A</v>
      </c>
      <c r="H160" s="112" t="e">
        <v>#N/A</v>
      </c>
      <c r="I160" s="74" t="e">
        <v>#N/A</v>
      </c>
      <c r="J160" s="74"/>
      <c r="K160" s="74"/>
      <c r="L160" s="74"/>
      <c r="M160" s="74"/>
      <c r="N160" s="74"/>
      <c r="O160" s="74"/>
      <c r="P160" s="74"/>
      <c r="Q160" s="74"/>
      <c r="R160" s="74"/>
      <c r="S160" s="74"/>
      <c r="T160" s="74"/>
      <c r="U160" s="74"/>
      <c r="V160" s="74"/>
      <c r="W160" s="74"/>
      <c r="X160" s="74"/>
      <c r="Y160" s="74"/>
      <c r="Z160" s="74"/>
    </row>
    <row r="161" spans="1:26" ht="19.5" thickBot="1" x14ac:dyDescent="0.35">
      <c r="C161" s="40" t="str">
        <f>List!$B$7</f>
        <v>CO emissions</v>
      </c>
      <c r="D161" s="45" t="s">
        <v>193</v>
      </c>
      <c r="E161" s="41" t="e">
        <v>#N/A</v>
      </c>
      <c r="F161" s="41" t="e">
        <v>#N/A</v>
      </c>
      <c r="G161" s="41" t="e">
        <v>#N/A</v>
      </c>
      <c r="H161" s="41" t="e">
        <v>#N/A</v>
      </c>
      <c r="I161" s="73" t="e">
        <v>#N/A</v>
      </c>
      <c r="J161" s="73"/>
      <c r="K161" s="73"/>
      <c r="L161" s="73"/>
      <c r="M161" s="73"/>
      <c r="N161" s="73"/>
      <c r="O161" s="73"/>
      <c r="P161" s="73"/>
      <c r="Q161" s="73"/>
      <c r="R161" s="73"/>
      <c r="S161" s="73"/>
      <c r="T161" s="73"/>
      <c r="U161" s="73"/>
      <c r="V161" s="73"/>
      <c r="W161" s="73"/>
      <c r="X161" s="73"/>
      <c r="Y161" s="73"/>
      <c r="Z161" s="73"/>
    </row>
    <row r="162" spans="1:26" x14ac:dyDescent="0.25">
      <c r="A162" s="52" t="str">
        <f>CONCATENATE(C161," - ",D162,"%")</f>
        <v>CO emissions - 0%</v>
      </c>
      <c r="C162" s="122" t="s">
        <v>124</v>
      </c>
      <c r="D162" s="11">
        <v>0</v>
      </c>
      <c r="E162" s="20" t="e">
        <v>#N/A</v>
      </c>
      <c r="F162" s="20" t="e">
        <v>#N/A</v>
      </c>
      <c r="G162" s="20">
        <v>8.5</v>
      </c>
      <c r="H162" s="69">
        <v>425.78301379439102</v>
      </c>
      <c r="I162" s="74">
        <v>31.010101675099818</v>
      </c>
      <c r="J162" s="74"/>
      <c r="K162" s="74"/>
      <c r="L162" s="74"/>
      <c r="M162" s="74"/>
      <c r="N162" s="74"/>
      <c r="O162" s="74"/>
      <c r="P162" s="74"/>
      <c r="Q162" s="74"/>
      <c r="R162" s="74"/>
      <c r="S162" s="74"/>
      <c r="T162" s="74"/>
      <c r="U162" s="74"/>
      <c r="V162" s="74"/>
      <c r="W162" s="74"/>
      <c r="X162" s="74"/>
      <c r="Y162" s="74"/>
      <c r="Z162" s="74"/>
    </row>
    <row r="163" spans="1:26" x14ac:dyDescent="0.25">
      <c r="A163" s="52" t="str">
        <f>CONCATENATE(C161," - ",D163,"%")</f>
        <v>CO emissions - 10%</v>
      </c>
      <c r="C163" s="123"/>
      <c r="D163" s="94">
        <v>10</v>
      </c>
      <c r="E163" s="64" t="e">
        <v>#N/A</v>
      </c>
      <c r="F163" s="64" t="e">
        <v>#N/A</v>
      </c>
      <c r="G163" s="64">
        <v>8.9</v>
      </c>
      <c r="H163" s="68">
        <v>855.80618129625736</v>
      </c>
      <c r="I163" s="74" t="e">
        <v>#N/A</v>
      </c>
      <c r="J163" s="74"/>
      <c r="K163" s="74"/>
      <c r="L163" s="74"/>
      <c r="M163" s="74"/>
      <c r="N163" s="74"/>
      <c r="O163" s="74"/>
      <c r="P163" s="74"/>
      <c r="Q163" s="74"/>
      <c r="R163" s="74"/>
      <c r="S163" s="74"/>
      <c r="T163" s="74"/>
      <c r="U163" s="74"/>
      <c r="V163" s="74"/>
      <c r="W163" s="74"/>
      <c r="X163" s="74"/>
      <c r="Y163" s="74"/>
      <c r="Z163" s="74"/>
    </row>
    <row r="164" spans="1:26" x14ac:dyDescent="0.25">
      <c r="A164" s="52" t="str">
        <f>CONCATENATE(C161," - ",D164,"%")</f>
        <v>CO emissions - 20%</v>
      </c>
      <c r="C164" s="123"/>
      <c r="D164" s="94">
        <v>20</v>
      </c>
      <c r="E164" s="64" t="e">
        <v>#N/A</v>
      </c>
      <c r="F164" s="64" t="e">
        <v>#N/A</v>
      </c>
      <c r="G164" s="64" t="e">
        <v>#N/A</v>
      </c>
      <c r="H164" s="68">
        <v>691.38650008164177</v>
      </c>
      <c r="I164" s="74" t="e">
        <v>#N/A</v>
      </c>
      <c r="J164" s="74"/>
      <c r="K164" s="74"/>
      <c r="L164" s="74"/>
      <c r="M164" s="74"/>
      <c r="N164" s="74"/>
      <c r="O164" s="74"/>
      <c r="P164" s="74"/>
      <c r="Q164" s="74"/>
      <c r="R164" s="74"/>
      <c r="S164" s="74"/>
      <c r="T164" s="74"/>
      <c r="U164" s="74"/>
      <c r="V164" s="74"/>
      <c r="W164" s="74"/>
      <c r="X164" s="74"/>
      <c r="Y164" s="74"/>
      <c r="Z164" s="74"/>
    </row>
    <row r="165" spans="1:26" x14ac:dyDescent="0.25">
      <c r="A165" s="52" t="str">
        <f>CONCATENATE(C161," - ",D165,"%")</f>
        <v>CO emissions - 23%</v>
      </c>
      <c r="C165" s="123"/>
      <c r="D165" s="94">
        <v>23</v>
      </c>
      <c r="E165" s="64" t="e">
        <v>#N/A</v>
      </c>
      <c r="F165" s="64" t="e">
        <v>#N/A</v>
      </c>
      <c r="G165" s="64">
        <v>9.4</v>
      </c>
      <c r="H165" s="68" t="e">
        <v>#N/A</v>
      </c>
      <c r="I165" s="74">
        <v>37.151561590084427</v>
      </c>
      <c r="J165" s="74"/>
      <c r="K165" s="74"/>
      <c r="L165" s="74"/>
      <c r="M165" s="74"/>
      <c r="N165" s="74"/>
      <c r="O165" s="74"/>
      <c r="P165" s="74"/>
      <c r="Q165" s="74"/>
      <c r="R165" s="74"/>
      <c r="S165" s="74"/>
      <c r="T165" s="74"/>
      <c r="U165" s="74"/>
      <c r="V165" s="74"/>
      <c r="W165" s="74"/>
      <c r="X165" s="74"/>
      <c r="Y165" s="74"/>
      <c r="Z165" s="74"/>
    </row>
    <row r="166" spans="1:26" x14ac:dyDescent="0.25">
      <c r="A166" s="52" t="str">
        <f>CONCATENATE(C161," - ",D166,"%")</f>
        <v>CO emissions - 30%</v>
      </c>
      <c r="C166" s="123"/>
      <c r="D166" s="94">
        <v>30</v>
      </c>
      <c r="E166" s="64" t="e">
        <v>#N/A</v>
      </c>
      <c r="F166" s="64" t="e">
        <v>#N/A</v>
      </c>
      <c r="G166" s="64">
        <v>9.3000000000000007</v>
      </c>
      <c r="H166" s="68" t="e">
        <v>#N/A</v>
      </c>
      <c r="I166" s="74" t="e">
        <v>#N/A</v>
      </c>
      <c r="J166" s="74"/>
      <c r="K166" s="74"/>
      <c r="L166" s="74"/>
      <c r="M166" s="74"/>
      <c r="N166" s="74"/>
      <c r="O166" s="74"/>
      <c r="P166" s="74"/>
      <c r="Q166" s="74"/>
      <c r="R166" s="74"/>
      <c r="S166" s="74"/>
      <c r="T166" s="74"/>
      <c r="U166" s="74"/>
      <c r="V166" s="74"/>
      <c r="W166" s="74"/>
      <c r="X166" s="74"/>
      <c r="Y166" s="74"/>
      <c r="Z166" s="74"/>
    </row>
    <row r="167" spans="1:26" x14ac:dyDescent="0.25">
      <c r="A167" s="52" t="str">
        <f>CONCATENATE(C161," - ",D167,"%")</f>
        <v>CO emissions - 40%</v>
      </c>
      <c r="C167" s="123"/>
      <c r="D167" s="94">
        <v>40</v>
      </c>
      <c r="E167" s="64" t="e">
        <v>#N/A</v>
      </c>
      <c r="F167" s="64" t="e">
        <v>#N/A</v>
      </c>
      <c r="G167" s="64">
        <v>9.1</v>
      </c>
      <c r="H167" s="68" t="e">
        <v>#N/A</v>
      </c>
      <c r="I167" s="74">
        <v>37.20166528329014</v>
      </c>
      <c r="J167" s="74"/>
      <c r="K167" s="74"/>
      <c r="L167" s="74"/>
      <c r="M167" s="74"/>
      <c r="N167" s="74"/>
      <c r="O167" s="74"/>
      <c r="P167" s="74"/>
      <c r="Q167" s="74"/>
      <c r="R167" s="74"/>
      <c r="S167" s="74"/>
      <c r="T167" s="74"/>
      <c r="U167" s="74"/>
      <c r="V167" s="74"/>
      <c r="W167" s="74"/>
      <c r="X167" s="74"/>
      <c r="Y167" s="74"/>
      <c r="Z167" s="74"/>
    </row>
    <row r="168" spans="1:26" x14ac:dyDescent="0.25">
      <c r="A168" s="52" t="str">
        <f>CONCATENATE(C161," - ",D168,"%")</f>
        <v>CO emissions - 50%</v>
      </c>
      <c r="C168" s="123"/>
      <c r="D168" s="94">
        <v>50</v>
      </c>
      <c r="E168" s="64" t="e">
        <v>#N/A</v>
      </c>
      <c r="F168" s="64" t="e">
        <v>#N/A</v>
      </c>
      <c r="G168" s="64">
        <v>8.9</v>
      </c>
      <c r="H168" s="68" t="e">
        <v>#N/A</v>
      </c>
      <c r="I168" s="74" t="e">
        <v>#N/A</v>
      </c>
      <c r="J168" s="74"/>
      <c r="K168" s="74"/>
      <c r="L168" s="74"/>
      <c r="M168" s="74"/>
      <c r="N168" s="74"/>
      <c r="O168" s="74"/>
      <c r="P168" s="74"/>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6" t="e">
        <v>#N/A</v>
      </c>
      <c r="F169" s="116" t="e">
        <v>#N/A</v>
      </c>
      <c r="G169" s="116" t="e">
        <v>#N/A</v>
      </c>
      <c r="H169" s="112" t="e">
        <v>#N/A</v>
      </c>
      <c r="I169" s="74" t="e">
        <v>#N/A</v>
      </c>
      <c r="J169" s="74"/>
      <c r="K169" s="74"/>
      <c r="L169" s="74"/>
      <c r="M169" s="74"/>
      <c r="N169" s="74"/>
      <c r="O169" s="74"/>
      <c r="P169" s="74"/>
      <c r="Q169" s="74"/>
      <c r="R169" s="74"/>
      <c r="S169" s="74"/>
      <c r="T169" s="74"/>
      <c r="U169" s="74"/>
      <c r="V169" s="74"/>
      <c r="W169" s="74"/>
      <c r="X169" s="74"/>
      <c r="Y169" s="74"/>
      <c r="Z169" s="74"/>
    </row>
    <row r="170" spans="1:26" ht="19.5" thickBot="1" x14ac:dyDescent="0.35">
      <c r="C170" s="40" t="str">
        <f>List!$B$8</f>
        <v>NOx emissions</v>
      </c>
      <c r="D170" s="45" t="s">
        <v>193</v>
      </c>
      <c r="E170" s="41" t="e">
        <v>#N/A</v>
      </c>
      <c r="F170" s="41" t="e">
        <v>#N/A</v>
      </c>
      <c r="G170" s="41" t="e">
        <v>#N/A</v>
      </c>
      <c r="H170" s="41" t="e">
        <v>#N/A</v>
      </c>
      <c r="I170" s="73" t="e">
        <v>#N/A</v>
      </c>
      <c r="J170" s="73"/>
      <c r="K170" s="73"/>
      <c r="L170" s="73"/>
      <c r="M170" s="73"/>
      <c r="N170" s="73"/>
      <c r="O170" s="73"/>
      <c r="P170" s="73"/>
      <c r="Q170" s="73"/>
      <c r="R170" s="73"/>
      <c r="S170" s="73"/>
      <c r="T170" s="73"/>
      <c r="U170" s="73"/>
      <c r="V170" s="73"/>
      <c r="W170" s="73"/>
      <c r="X170" s="73"/>
      <c r="Y170" s="73"/>
      <c r="Z170" s="73"/>
    </row>
    <row r="171" spans="1:26" x14ac:dyDescent="0.25">
      <c r="A171" s="52" t="str">
        <f>CONCATENATE(C170," - ",D171,"%")</f>
        <v>NOx emissions - 0%</v>
      </c>
      <c r="C171" s="122" t="s">
        <v>124</v>
      </c>
      <c r="D171" s="11">
        <v>0</v>
      </c>
      <c r="E171" s="20" t="e">
        <v>#N/A</v>
      </c>
      <c r="F171" s="20" t="e">
        <v>#N/A</v>
      </c>
      <c r="G171" s="20">
        <v>84.6</v>
      </c>
      <c r="H171" s="69">
        <v>117.46273376179083</v>
      </c>
      <c r="I171" s="74">
        <v>112.25935258277299</v>
      </c>
      <c r="J171" s="74"/>
      <c r="K171" s="74"/>
      <c r="L171" s="74"/>
      <c r="M171" s="74"/>
      <c r="N171" s="74"/>
      <c r="O171" s="74"/>
      <c r="P171" s="74"/>
      <c r="Q171" s="74"/>
      <c r="R171" s="74"/>
      <c r="S171" s="74"/>
      <c r="T171" s="74"/>
      <c r="U171" s="74"/>
      <c r="V171" s="74"/>
      <c r="W171" s="74"/>
      <c r="X171" s="74"/>
      <c r="Y171" s="74"/>
      <c r="Z171" s="74"/>
    </row>
    <row r="172" spans="1:26" x14ac:dyDescent="0.25">
      <c r="A172" s="52" t="str">
        <f>CONCATENATE(C170," - ",D172,"%")</f>
        <v>NOx emissions - 10%</v>
      </c>
      <c r="C172" s="123"/>
      <c r="D172" s="94">
        <v>10</v>
      </c>
      <c r="E172" s="64" t="e">
        <v>#N/A</v>
      </c>
      <c r="F172" s="64" t="e">
        <v>#N/A</v>
      </c>
      <c r="G172" s="64">
        <v>85.1</v>
      </c>
      <c r="H172" s="68">
        <v>39.601783142664516</v>
      </c>
      <c r="I172" s="74" t="e">
        <v>#N/A</v>
      </c>
      <c r="J172" s="74"/>
      <c r="K172" s="74"/>
      <c r="L172" s="74"/>
      <c r="M172" s="74"/>
      <c r="N172" s="74"/>
      <c r="O172" s="74"/>
      <c r="P172" s="74"/>
      <c r="Q172" s="74"/>
      <c r="R172" s="74"/>
      <c r="S172" s="74"/>
      <c r="T172" s="74"/>
      <c r="U172" s="74"/>
      <c r="V172" s="74"/>
      <c r="W172" s="74"/>
      <c r="X172" s="74"/>
      <c r="Y172" s="74"/>
      <c r="Z172" s="74"/>
    </row>
    <row r="173" spans="1:26" x14ac:dyDescent="0.25">
      <c r="A173" s="52" t="str">
        <f>CONCATENATE(C170," - ",D173,"%")</f>
        <v>NOx emissions - 20%</v>
      </c>
      <c r="C173" s="123"/>
      <c r="D173" s="94">
        <v>20</v>
      </c>
      <c r="E173" s="64" t="e">
        <v>#N/A</v>
      </c>
      <c r="F173" s="64" t="e">
        <v>#N/A</v>
      </c>
      <c r="G173" s="64" t="e">
        <v>#N/A</v>
      </c>
      <c r="H173" s="68">
        <v>81.257019296759623</v>
      </c>
      <c r="I173" s="74" t="e">
        <v>#N/A</v>
      </c>
      <c r="J173" s="74"/>
      <c r="K173" s="74"/>
      <c r="L173" s="74"/>
      <c r="M173" s="74"/>
      <c r="N173" s="74"/>
      <c r="O173" s="74"/>
      <c r="P173" s="74"/>
      <c r="Q173" s="74"/>
      <c r="R173" s="74"/>
      <c r="S173" s="74"/>
      <c r="T173" s="74"/>
      <c r="U173" s="74"/>
      <c r="V173" s="74"/>
      <c r="W173" s="74"/>
      <c r="X173" s="74"/>
      <c r="Y173" s="74"/>
      <c r="Z173" s="74"/>
    </row>
    <row r="174" spans="1:26" x14ac:dyDescent="0.25">
      <c r="A174" s="52" t="str">
        <f>CONCATENATE(C170," - ",D174,"%")</f>
        <v>NOx emissions - 23%</v>
      </c>
      <c r="C174" s="123"/>
      <c r="D174" s="94">
        <v>23</v>
      </c>
      <c r="E174" s="64" t="e">
        <v>#N/A</v>
      </c>
      <c r="F174" s="64" t="e">
        <v>#N/A</v>
      </c>
      <c r="G174" s="64">
        <v>79.3</v>
      </c>
      <c r="H174" s="68" t="e">
        <v>#N/A</v>
      </c>
      <c r="I174" s="74">
        <v>65.584560204131819</v>
      </c>
      <c r="J174" s="74"/>
      <c r="K174" s="74"/>
      <c r="L174" s="74"/>
      <c r="M174" s="74"/>
      <c r="N174" s="74"/>
      <c r="O174" s="74"/>
      <c r="P174" s="74"/>
      <c r="Q174" s="74"/>
      <c r="R174" s="74"/>
      <c r="S174" s="74"/>
      <c r="T174" s="74"/>
      <c r="U174" s="74"/>
      <c r="V174" s="74"/>
      <c r="W174" s="74"/>
      <c r="X174" s="74"/>
      <c r="Y174" s="74"/>
      <c r="Z174" s="74"/>
    </row>
    <row r="175" spans="1:26" x14ac:dyDescent="0.25">
      <c r="A175" s="52" t="str">
        <f>CONCATENATE(C170," - ",D175,"%")</f>
        <v>NOx emissions - 30%</v>
      </c>
      <c r="C175" s="123"/>
      <c r="D175" s="94">
        <v>30</v>
      </c>
      <c r="E175" s="64" t="e">
        <v>#N/A</v>
      </c>
      <c r="F175" s="64" t="e">
        <v>#N/A</v>
      </c>
      <c r="G175" s="64">
        <v>89.4</v>
      </c>
      <c r="H175" s="68" t="e">
        <v>#N/A</v>
      </c>
      <c r="I175" s="74" t="e">
        <v>#N/A</v>
      </c>
      <c r="J175" s="74"/>
      <c r="K175" s="74"/>
      <c r="L175" s="74"/>
      <c r="M175" s="74"/>
      <c r="N175" s="74"/>
      <c r="O175" s="74"/>
      <c r="P175" s="74"/>
      <c r="Q175" s="74"/>
      <c r="R175" s="74"/>
      <c r="S175" s="74"/>
      <c r="T175" s="74"/>
      <c r="U175" s="74"/>
      <c r="V175" s="74"/>
      <c r="W175" s="74"/>
      <c r="X175" s="74"/>
      <c r="Y175" s="74"/>
      <c r="Z175" s="74"/>
    </row>
    <row r="176" spans="1:26" x14ac:dyDescent="0.25">
      <c r="A176" s="52" t="str">
        <f>CONCATENATE(C170," - ",D176,"%")</f>
        <v>NOx emissions - 40%</v>
      </c>
      <c r="C176" s="123"/>
      <c r="D176" s="94">
        <v>40</v>
      </c>
      <c r="E176" s="64" t="e">
        <v>#N/A</v>
      </c>
      <c r="F176" s="64" t="e">
        <v>#N/A</v>
      </c>
      <c r="G176" s="64">
        <v>113.9</v>
      </c>
      <c r="H176" s="68" t="e">
        <v>#N/A</v>
      </c>
      <c r="I176" s="74">
        <v>44.785690077077753</v>
      </c>
      <c r="J176" s="74"/>
      <c r="K176" s="74"/>
      <c r="L176" s="74"/>
      <c r="M176" s="74"/>
      <c r="N176" s="74"/>
      <c r="O176" s="74"/>
      <c r="P176" s="74"/>
      <c r="Q176" s="74"/>
      <c r="R176" s="74"/>
      <c r="S176" s="74"/>
      <c r="T176" s="74"/>
      <c r="U176" s="74"/>
      <c r="V176" s="74"/>
      <c r="W176" s="74"/>
      <c r="X176" s="74"/>
      <c r="Y176" s="74"/>
      <c r="Z176" s="74"/>
    </row>
    <row r="177" spans="1:26" x14ac:dyDescent="0.25">
      <c r="A177" s="52" t="str">
        <f>CONCATENATE(C170," - ",D177,"%")</f>
        <v>NOx emissions - 50%</v>
      </c>
      <c r="C177" s="123"/>
      <c r="D177" s="94">
        <v>50</v>
      </c>
      <c r="E177" s="64" t="e">
        <v>#N/A</v>
      </c>
      <c r="F177" s="64" t="e">
        <v>#N/A</v>
      </c>
      <c r="G177" s="64">
        <v>130.4</v>
      </c>
      <c r="H177" s="68" t="e">
        <v>#N/A</v>
      </c>
      <c r="I177" s="74" t="e">
        <v>#N/A</v>
      </c>
      <c r="J177" s="74"/>
      <c r="K177" s="74"/>
      <c r="L177" s="74"/>
      <c r="M177" s="74"/>
      <c r="N177" s="74"/>
      <c r="O177" s="74"/>
      <c r="P177" s="74"/>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6" t="e">
        <v>#N/A</v>
      </c>
      <c r="F178" s="116" t="e">
        <v>#N/A</v>
      </c>
      <c r="G178" s="116" t="e">
        <v>#N/A</v>
      </c>
      <c r="H178" s="112" t="e">
        <v>#N/A</v>
      </c>
      <c r="I178" s="74" t="e">
        <v>#N/A</v>
      </c>
      <c r="J178" s="74"/>
      <c r="K178" s="74"/>
      <c r="L178" s="74"/>
      <c r="M178" s="74"/>
      <c r="N178" s="74"/>
      <c r="O178" s="74"/>
      <c r="P178" s="74"/>
      <c r="Q178" s="74"/>
      <c r="R178" s="74"/>
      <c r="S178" s="74"/>
      <c r="T178" s="74"/>
      <c r="U178" s="74"/>
      <c r="V178" s="74"/>
      <c r="W178" s="74"/>
      <c r="X178" s="74"/>
      <c r="Y178" s="74"/>
      <c r="Z178" s="74"/>
    </row>
    <row r="179" spans="1:26" ht="19.5" thickBot="1" x14ac:dyDescent="0.35">
      <c r="C179" s="40" t="str">
        <f>List!$B$5</f>
        <v>Qtest (input)</v>
      </c>
      <c r="D179" s="45" t="s">
        <v>194</v>
      </c>
      <c r="E179" s="41" t="e">
        <v>#N/A</v>
      </c>
      <c r="F179" s="41" t="e">
        <v>#N/A</v>
      </c>
      <c r="G179" s="41" t="e">
        <v>#N/A</v>
      </c>
      <c r="H179" s="41" t="e">
        <v>#N/A</v>
      </c>
      <c r="I179" s="73" t="e">
        <v>#N/A</v>
      </c>
      <c r="J179" s="73"/>
      <c r="K179" s="73"/>
      <c r="L179" s="73"/>
      <c r="M179" s="73"/>
      <c r="N179" s="73"/>
      <c r="O179" s="73"/>
      <c r="P179" s="73"/>
      <c r="Q179" s="73"/>
      <c r="R179" s="73"/>
      <c r="S179" s="73"/>
      <c r="T179" s="73"/>
      <c r="U179" s="73"/>
      <c r="V179" s="73"/>
      <c r="W179" s="73"/>
      <c r="X179" s="73"/>
      <c r="Y179" s="73"/>
      <c r="Z179" s="73"/>
    </row>
    <row r="180" spans="1:26" x14ac:dyDescent="0.25">
      <c r="A180" s="52" t="str">
        <f>CONCATENATE(C179," - ",D180,"%")</f>
        <v>Qtest (input) - 0%</v>
      </c>
      <c r="C180" s="122" t="s">
        <v>124</v>
      </c>
      <c r="D180" s="11">
        <v>0</v>
      </c>
      <c r="E180" s="20" t="e">
        <v>#N/A</v>
      </c>
      <c r="F180" s="20" t="e">
        <v>#N/A</v>
      </c>
      <c r="G180" s="20">
        <v>9.7144593874718019</v>
      </c>
      <c r="H180" s="69">
        <v>11.665537343180755</v>
      </c>
      <c r="I180" s="74">
        <v>27.300947811103786</v>
      </c>
      <c r="J180" s="74"/>
      <c r="K180" s="74"/>
      <c r="L180" s="74"/>
      <c r="M180" s="74"/>
      <c r="N180" s="74"/>
      <c r="O180" s="74"/>
      <c r="P180" s="74"/>
      <c r="Q180" s="74"/>
      <c r="R180" s="74"/>
      <c r="S180" s="74"/>
      <c r="T180" s="74"/>
      <c r="U180" s="74"/>
      <c r="V180" s="74"/>
      <c r="W180" s="74"/>
      <c r="X180" s="74"/>
      <c r="Y180" s="74"/>
      <c r="Z180" s="74"/>
    </row>
    <row r="181" spans="1:26" x14ac:dyDescent="0.25">
      <c r="A181" s="52" t="str">
        <f>CONCATENATE(C179," - ",D181,"%")</f>
        <v>Qtest (input) - 10%</v>
      </c>
      <c r="C181" s="123"/>
      <c r="D181" s="94">
        <v>10</v>
      </c>
      <c r="E181" s="64" t="e">
        <v>#N/A</v>
      </c>
      <c r="F181" s="64" t="e">
        <v>#N/A</v>
      </c>
      <c r="G181" s="64">
        <v>9.6421009692434509</v>
      </c>
      <c r="H181" s="68">
        <v>11.490523461883422</v>
      </c>
      <c r="I181" s="74" t="e">
        <v>#N/A</v>
      </c>
      <c r="J181" s="74"/>
      <c r="K181" s="74"/>
      <c r="L181" s="74"/>
      <c r="M181" s="74"/>
      <c r="N181" s="74"/>
      <c r="O181" s="74"/>
      <c r="P181" s="74"/>
      <c r="Q181" s="74"/>
      <c r="R181" s="74"/>
      <c r="S181" s="74"/>
      <c r="T181" s="74"/>
      <c r="U181" s="74"/>
      <c r="V181" s="74"/>
      <c r="W181" s="74"/>
      <c r="X181" s="74"/>
      <c r="Y181" s="74"/>
      <c r="Z181" s="74"/>
    </row>
    <row r="182" spans="1:26" x14ac:dyDescent="0.25">
      <c r="A182" s="52" t="str">
        <f>CONCATENATE(C179," - ",D182,"%")</f>
        <v>Qtest (input) - 20%</v>
      </c>
      <c r="C182" s="123"/>
      <c r="D182" s="94">
        <v>20</v>
      </c>
      <c r="E182" s="64" t="e">
        <v>#N/A</v>
      </c>
      <c r="F182" s="64" t="e">
        <v>#N/A</v>
      </c>
      <c r="G182" s="64" t="e">
        <v>#N/A</v>
      </c>
      <c r="H182" s="68">
        <v>11.38790991233032</v>
      </c>
      <c r="I182" s="74" t="e">
        <v>#N/A</v>
      </c>
      <c r="J182" s="74"/>
      <c r="K182" s="74"/>
      <c r="L182" s="74"/>
      <c r="M182" s="74"/>
      <c r="N182" s="74"/>
      <c r="O182" s="74"/>
      <c r="P182" s="74"/>
      <c r="Q182" s="74"/>
      <c r="R182" s="74"/>
      <c r="S182" s="74"/>
      <c r="T182" s="74"/>
      <c r="U182" s="74"/>
      <c r="V182" s="74"/>
      <c r="W182" s="74"/>
      <c r="X182" s="74"/>
      <c r="Y182" s="74"/>
      <c r="Z182" s="74"/>
    </row>
    <row r="183" spans="1:26" x14ac:dyDescent="0.25">
      <c r="A183" s="52" t="str">
        <f>CONCATENATE(C179," - ",D183,"%")</f>
        <v>Qtest (input) - 23%</v>
      </c>
      <c r="C183" s="123"/>
      <c r="D183" s="94">
        <v>23</v>
      </c>
      <c r="E183" s="64" t="e">
        <v>#N/A</v>
      </c>
      <c r="F183" s="64" t="e">
        <v>#N/A</v>
      </c>
      <c r="G183" s="64">
        <v>9.4266418244100283</v>
      </c>
      <c r="H183" s="68" t="e">
        <v>#N/A</v>
      </c>
      <c r="I183" s="74">
        <v>27.040888598476808</v>
      </c>
      <c r="J183" s="74"/>
      <c r="K183" s="74"/>
      <c r="L183" s="74"/>
      <c r="M183" s="74"/>
      <c r="N183" s="74"/>
      <c r="O183" s="74"/>
      <c r="P183" s="74"/>
      <c r="Q183" s="74"/>
      <c r="R183" s="74"/>
      <c r="S183" s="74"/>
      <c r="T183" s="74"/>
      <c r="U183" s="74"/>
      <c r="V183" s="74"/>
      <c r="W183" s="74"/>
      <c r="X183" s="74"/>
      <c r="Y183" s="74"/>
      <c r="Z183" s="74"/>
    </row>
    <row r="184" spans="1:26" x14ac:dyDescent="0.25">
      <c r="A184" s="52" t="str">
        <f>CONCATENATE(C179," - ",D184,"%")</f>
        <v>Qtest (input) - 30%</v>
      </c>
      <c r="C184" s="123"/>
      <c r="D184" s="94">
        <v>30</v>
      </c>
      <c r="E184" s="64" t="e">
        <v>#N/A</v>
      </c>
      <c r="F184" s="64" t="e">
        <v>#N/A</v>
      </c>
      <c r="G184" s="64">
        <v>9.3167403587541209</v>
      </c>
      <c r="H184" s="68" t="e">
        <v>#N/A</v>
      </c>
      <c r="I184" s="74" t="e">
        <v>#N/A</v>
      </c>
      <c r="J184" s="74"/>
      <c r="K184" s="74"/>
      <c r="L184" s="74"/>
      <c r="M184" s="74"/>
      <c r="N184" s="74"/>
      <c r="O184" s="74"/>
      <c r="P184" s="74"/>
      <c r="Q184" s="74"/>
      <c r="R184" s="74"/>
      <c r="S184" s="74"/>
      <c r="T184" s="74"/>
      <c r="U184" s="74"/>
      <c r="V184" s="74"/>
      <c r="W184" s="74"/>
      <c r="X184" s="74"/>
      <c r="Y184" s="74"/>
      <c r="Z184" s="74"/>
    </row>
    <row r="185" spans="1:26" x14ac:dyDescent="0.25">
      <c r="A185" s="52" t="str">
        <f>CONCATENATE(C179," - ",D185,"%")</f>
        <v>Qtest (input) - 40%</v>
      </c>
      <c r="C185" s="123"/>
      <c r="D185" s="94">
        <v>40</v>
      </c>
      <c r="E185" s="64" t="e">
        <v>#N/A</v>
      </c>
      <c r="F185" s="64" t="e">
        <v>#N/A</v>
      </c>
      <c r="G185" s="64">
        <v>9.180826378383653</v>
      </c>
      <c r="H185" s="68" t="e">
        <v>#N/A</v>
      </c>
      <c r="I185" s="74">
        <v>25.654261951727594</v>
      </c>
      <c r="J185" s="74"/>
      <c r="K185" s="74"/>
      <c r="L185" s="74"/>
      <c r="M185" s="74"/>
      <c r="N185" s="74"/>
      <c r="O185" s="74"/>
      <c r="P185" s="74"/>
      <c r="Q185" s="74"/>
      <c r="R185" s="74"/>
      <c r="S185" s="74"/>
      <c r="T185" s="74"/>
      <c r="U185" s="74"/>
      <c r="V185" s="74"/>
      <c r="W185" s="74"/>
      <c r="X185" s="74"/>
      <c r="Y185" s="74"/>
      <c r="Z185" s="74"/>
    </row>
    <row r="186" spans="1:26" x14ac:dyDescent="0.25">
      <c r="A186" s="52" t="str">
        <f>CONCATENATE(C179," - ",D186,"%")</f>
        <v>Qtest (input) - 50%</v>
      </c>
      <c r="C186" s="123"/>
      <c r="D186" s="94">
        <v>50</v>
      </c>
      <c r="E186" s="64" t="e">
        <v>#N/A</v>
      </c>
      <c r="F186" s="64" t="e">
        <v>#N/A</v>
      </c>
      <c r="G186" s="64">
        <v>9.0373130065851104</v>
      </c>
      <c r="H186" s="68" t="e">
        <v>#N/A</v>
      </c>
      <c r="I186" s="74" t="e">
        <v>#N/A</v>
      </c>
      <c r="J186" s="74"/>
      <c r="K186" s="74"/>
      <c r="L186" s="74"/>
      <c r="M186" s="74"/>
      <c r="N186" s="74"/>
      <c r="O186" s="74"/>
      <c r="P186" s="74"/>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6" t="e">
        <v>#N/A</v>
      </c>
      <c r="F187" s="116" t="e">
        <v>#N/A</v>
      </c>
      <c r="G187" s="116" t="e">
        <v>#N/A</v>
      </c>
      <c r="H187" s="112" t="e">
        <v>#N/A</v>
      </c>
      <c r="I187" s="74" t="e">
        <v>#N/A</v>
      </c>
      <c r="J187" s="74"/>
      <c r="K187" s="74"/>
      <c r="L187" s="74"/>
      <c r="M187" s="74"/>
      <c r="N187" s="74"/>
      <c r="O187" s="74"/>
      <c r="P187" s="74"/>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41" t="e">
        <v>#N/A</v>
      </c>
      <c r="G188" s="41" t="e">
        <v>#N/A</v>
      </c>
      <c r="H188" s="41" t="e">
        <v>#N/A</v>
      </c>
      <c r="I188" s="73" t="e">
        <v>#N/A</v>
      </c>
      <c r="J188" s="73"/>
      <c r="K188" s="73"/>
      <c r="L188" s="73"/>
      <c r="M188" s="73"/>
      <c r="N188" s="73"/>
      <c r="O188" s="73"/>
      <c r="P188" s="73"/>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20" t="e">
        <v>#N/A</v>
      </c>
      <c r="F189" s="20" t="e">
        <v>#N/A</v>
      </c>
      <c r="G189" s="20">
        <v>32.659999999999997</v>
      </c>
      <c r="H189" s="69">
        <v>34.880000000000003</v>
      </c>
      <c r="I189" s="74">
        <v>81.892018318068324</v>
      </c>
      <c r="J189" s="74"/>
      <c r="K189" s="74"/>
      <c r="L189" s="74"/>
      <c r="M189" s="74"/>
      <c r="N189" s="74"/>
      <c r="O189" s="74"/>
      <c r="P189" s="74"/>
      <c r="Q189" s="74"/>
      <c r="R189" s="74"/>
      <c r="S189" s="74"/>
      <c r="T189" s="74"/>
      <c r="U189" s="74"/>
      <c r="V189" s="74"/>
      <c r="W189" s="74"/>
      <c r="X189" s="74"/>
      <c r="Y189" s="74"/>
      <c r="Z189" s="74"/>
    </row>
    <row r="190" spans="1:26" x14ac:dyDescent="0.25">
      <c r="A190" s="52" t="str">
        <f>CONCATENATE(C188," - ",D190,"%")</f>
        <v>Flue gases temperatures - 10%</v>
      </c>
      <c r="C190" s="123"/>
      <c r="D190" s="94">
        <v>10</v>
      </c>
      <c r="E190" s="64" t="e">
        <v>#N/A</v>
      </c>
      <c r="F190" s="64" t="e">
        <v>#N/A</v>
      </c>
      <c r="G190" s="64">
        <v>32.630000000000003</v>
      </c>
      <c r="H190" s="68">
        <v>34.64</v>
      </c>
      <c r="I190" s="74" t="e">
        <v>#N/A</v>
      </c>
      <c r="J190" s="74"/>
      <c r="K190" s="74"/>
      <c r="L190" s="74"/>
      <c r="M190" s="74"/>
      <c r="N190" s="74"/>
      <c r="O190" s="74"/>
      <c r="P190" s="74"/>
      <c r="Q190" s="74"/>
      <c r="R190" s="74"/>
      <c r="S190" s="74"/>
      <c r="T190" s="74"/>
      <c r="U190" s="74"/>
      <c r="V190" s="74"/>
      <c r="W190" s="74"/>
      <c r="X190" s="74"/>
      <c r="Y190" s="74"/>
      <c r="Z190" s="74"/>
    </row>
    <row r="191" spans="1:26" x14ac:dyDescent="0.25">
      <c r="A191" s="52" t="str">
        <f>CONCATENATE(C188," - ",D191,"%")</f>
        <v>Flue gases temperatures - 20%</v>
      </c>
      <c r="C191" s="123"/>
      <c r="D191" s="94">
        <v>20</v>
      </c>
      <c r="E191" s="64" t="e">
        <v>#N/A</v>
      </c>
      <c r="F191" s="64" t="e">
        <v>#N/A</v>
      </c>
      <c r="G191" s="64" t="e">
        <v>#N/A</v>
      </c>
      <c r="H191" s="68">
        <v>36.06</v>
      </c>
      <c r="I191" s="74" t="e">
        <v>#N/A</v>
      </c>
      <c r="J191" s="74"/>
      <c r="K191" s="74"/>
      <c r="L191" s="74"/>
      <c r="M191" s="74"/>
      <c r="N191" s="74"/>
      <c r="O191" s="74"/>
      <c r="P191" s="74"/>
      <c r="Q191" s="74"/>
      <c r="R191" s="74"/>
      <c r="S191" s="74"/>
      <c r="T191" s="74"/>
      <c r="U191" s="74"/>
      <c r="V191" s="74"/>
      <c r="W191" s="74"/>
      <c r="X191" s="74"/>
      <c r="Y191" s="74"/>
      <c r="Z191" s="74"/>
    </row>
    <row r="192" spans="1:26" x14ac:dyDescent="0.25">
      <c r="A192" s="52" t="str">
        <f>CONCATENATE(C188," - ",D192,"%")</f>
        <v>Flue gases temperatures - 23%</v>
      </c>
      <c r="C192" s="123"/>
      <c r="D192" s="94">
        <v>23</v>
      </c>
      <c r="E192" s="64" t="e">
        <v>#N/A</v>
      </c>
      <c r="F192" s="64" t="e">
        <v>#N/A</v>
      </c>
      <c r="G192" s="64">
        <v>32.729999999999997</v>
      </c>
      <c r="H192" s="68" t="e">
        <v>#N/A</v>
      </c>
      <c r="I192" s="74">
        <v>82.249514571190772</v>
      </c>
      <c r="J192" s="74"/>
      <c r="K192" s="74"/>
      <c r="L192" s="74"/>
      <c r="M192" s="74"/>
      <c r="N192" s="74"/>
      <c r="O192" s="74"/>
      <c r="P192" s="74"/>
      <c r="Q192" s="74"/>
      <c r="R192" s="74"/>
      <c r="S192" s="74"/>
      <c r="T192" s="74"/>
      <c r="U192" s="74"/>
      <c r="V192" s="74"/>
      <c r="W192" s="74"/>
      <c r="X192" s="74"/>
      <c r="Y192" s="74"/>
      <c r="Z192" s="74"/>
    </row>
    <row r="193" spans="1:26" x14ac:dyDescent="0.25">
      <c r="A193" s="52" t="str">
        <f>CONCATENATE(C188," - ",D193,"%")</f>
        <v>Flue gases temperatures - 30%</v>
      </c>
      <c r="C193" s="123"/>
      <c r="D193" s="94">
        <v>30</v>
      </c>
      <c r="E193" s="64" t="e">
        <v>#N/A</v>
      </c>
      <c r="F193" s="64" t="e">
        <v>#N/A</v>
      </c>
      <c r="G193" s="64">
        <v>34</v>
      </c>
      <c r="H193" s="68" t="e">
        <v>#N/A</v>
      </c>
      <c r="I193" s="74" t="e">
        <v>#N/A</v>
      </c>
      <c r="J193" s="74"/>
      <c r="K193" s="74"/>
      <c r="L193" s="74"/>
      <c r="M193" s="74"/>
      <c r="N193" s="74"/>
      <c r="O193" s="74"/>
      <c r="P193" s="74"/>
      <c r="Q193" s="74"/>
      <c r="R193" s="74"/>
      <c r="S193" s="74"/>
      <c r="T193" s="74"/>
      <c r="U193" s="74"/>
      <c r="V193" s="74"/>
      <c r="W193" s="74"/>
      <c r="X193" s="74"/>
      <c r="Y193" s="74"/>
      <c r="Z193" s="74"/>
    </row>
    <row r="194" spans="1:26" x14ac:dyDescent="0.25">
      <c r="A194" s="52" t="str">
        <f>CONCATENATE(C188," - ",D194,"%")</f>
        <v>Flue gases temperatures - 40%</v>
      </c>
      <c r="C194" s="123"/>
      <c r="D194" s="94">
        <v>40</v>
      </c>
      <c r="E194" s="64" t="e">
        <v>#N/A</v>
      </c>
      <c r="F194" s="64" t="e">
        <v>#N/A</v>
      </c>
      <c r="G194" s="64">
        <v>37.61</v>
      </c>
      <c r="H194" s="68" t="e">
        <v>#N/A</v>
      </c>
      <c r="I194" s="74">
        <v>80.752021648626041</v>
      </c>
      <c r="J194" s="74"/>
      <c r="K194" s="74"/>
      <c r="L194" s="74"/>
      <c r="M194" s="74"/>
      <c r="N194" s="74"/>
      <c r="O194" s="74"/>
      <c r="P194" s="74"/>
      <c r="Q194" s="74"/>
      <c r="R194" s="74"/>
      <c r="S194" s="74"/>
      <c r="T194" s="74"/>
      <c r="U194" s="74"/>
      <c r="V194" s="74"/>
      <c r="W194" s="74"/>
      <c r="X194" s="74"/>
      <c r="Y194" s="74"/>
      <c r="Z194" s="74"/>
    </row>
    <row r="195" spans="1:26" x14ac:dyDescent="0.25">
      <c r="A195" s="52" t="str">
        <f>CONCATENATE(C188," - ",D195,"%")</f>
        <v>Flue gases temperatures - 50%</v>
      </c>
      <c r="C195" s="123"/>
      <c r="D195" s="94">
        <v>50</v>
      </c>
      <c r="E195" s="64" t="e">
        <v>#N/A</v>
      </c>
      <c r="F195" s="64" t="e">
        <v>#N/A</v>
      </c>
      <c r="G195" s="64">
        <v>39.83</v>
      </c>
      <c r="H195" s="68" t="e">
        <v>#N/A</v>
      </c>
      <c r="I195" s="74" t="e">
        <v>#N/A</v>
      </c>
      <c r="J195" s="74"/>
      <c r="K195" s="74"/>
      <c r="L195" s="74"/>
      <c r="M195" s="74"/>
      <c r="N195" s="74"/>
      <c r="O195" s="74"/>
      <c r="P195" s="74"/>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6" t="e">
        <v>#N/A</v>
      </c>
      <c r="F196" s="116" t="e">
        <v>#N/A</v>
      </c>
      <c r="G196" s="116" t="e">
        <v>#N/A</v>
      </c>
      <c r="H196" s="112" t="e">
        <v>#N/A</v>
      </c>
      <c r="I196" s="74" t="e">
        <v>#N/A</v>
      </c>
      <c r="J196" s="74"/>
      <c r="K196" s="74"/>
      <c r="L196" s="74"/>
      <c r="M196" s="74"/>
      <c r="N196" s="74"/>
      <c r="O196" s="74"/>
      <c r="P196" s="74"/>
      <c r="Q196" s="74"/>
      <c r="R196" s="74"/>
      <c r="S196" s="74"/>
      <c r="T196" s="74"/>
      <c r="U196" s="74"/>
      <c r="V196" s="74"/>
      <c r="W196" s="74"/>
      <c r="X196" s="74"/>
      <c r="Y196" s="74"/>
      <c r="Z196" s="74"/>
    </row>
    <row r="197" spans="1:26" ht="19.5" thickBot="1" x14ac:dyDescent="0.35">
      <c r="C197" s="40" t="str">
        <f>List!$B$9</f>
        <v>CO2 emissions</v>
      </c>
      <c r="D197" s="45" t="s">
        <v>196</v>
      </c>
      <c r="E197" s="41" t="e">
        <v>#N/A</v>
      </c>
      <c r="F197" s="41" t="e">
        <v>#N/A</v>
      </c>
      <c r="G197" s="41" t="e">
        <v>#N/A</v>
      </c>
      <c r="H197" s="41" t="e">
        <v>#N/A</v>
      </c>
      <c r="I197" s="73" t="e">
        <v>#N/A</v>
      </c>
      <c r="J197" s="73"/>
      <c r="K197" s="73"/>
      <c r="L197" s="73"/>
      <c r="M197" s="73"/>
      <c r="N197" s="73"/>
      <c r="O197" s="73"/>
      <c r="P197" s="73"/>
      <c r="Q197" s="73"/>
      <c r="R197" s="73"/>
      <c r="S197" s="73"/>
      <c r="T197" s="73"/>
      <c r="U197" s="73"/>
      <c r="V197" s="73"/>
      <c r="W197" s="73"/>
      <c r="X197" s="73"/>
      <c r="Y197" s="73"/>
      <c r="Z197" s="73"/>
    </row>
    <row r="198" spans="1:26" x14ac:dyDescent="0.25">
      <c r="A198" s="52" t="str">
        <f>CONCATENATE(C197," - ",D198,"%")</f>
        <v>CO2 emissions - 0%</v>
      </c>
      <c r="C198" s="122" t="s">
        <v>124</v>
      </c>
      <c r="D198" s="11">
        <v>0</v>
      </c>
      <c r="E198" s="20" t="e">
        <v>#N/A</v>
      </c>
      <c r="F198" s="20" t="e">
        <v>#N/A</v>
      </c>
      <c r="G198" s="20">
        <v>6.63</v>
      </c>
      <c r="H198" s="69">
        <v>0.75</v>
      </c>
      <c r="I198" s="74">
        <v>7.9439475437135645</v>
      </c>
      <c r="J198" s="74"/>
      <c r="K198" s="74"/>
      <c r="L198" s="74"/>
      <c r="M198" s="74"/>
      <c r="N198" s="74"/>
      <c r="O198" s="74"/>
      <c r="P198" s="74"/>
      <c r="Q198" s="74"/>
      <c r="R198" s="74"/>
      <c r="S198" s="74"/>
      <c r="T198" s="74"/>
      <c r="U198" s="74"/>
      <c r="V198" s="74"/>
      <c r="W198" s="74"/>
      <c r="X198" s="74"/>
      <c r="Y198" s="74"/>
      <c r="Z198" s="74"/>
    </row>
    <row r="199" spans="1:26" x14ac:dyDescent="0.25">
      <c r="A199" s="52" t="str">
        <f>CONCATENATE(C197," - ",D199,"%")</f>
        <v>CO2 emissions - 10%</v>
      </c>
      <c r="C199" s="123"/>
      <c r="D199" s="94">
        <v>10</v>
      </c>
      <c r="E199" s="64" t="e">
        <v>#N/A</v>
      </c>
      <c r="F199" s="64" t="e">
        <v>#N/A</v>
      </c>
      <c r="G199" s="64">
        <v>6.33</v>
      </c>
      <c r="H199" s="68">
        <v>0.78</v>
      </c>
      <c r="I199" s="74" t="e">
        <v>#N/A</v>
      </c>
      <c r="J199" s="74"/>
      <c r="K199" s="74"/>
      <c r="L199" s="74"/>
      <c r="M199" s="74"/>
      <c r="N199" s="74"/>
      <c r="O199" s="74"/>
      <c r="P199" s="74"/>
      <c r="Q199" s="74"/>
      <c r="R199" s="74"/>
      <c r="S199" s="74"/>
      <c r="T199" s="74"/>
      <c r="U199" s="74"/>
      <c r="V199" s="74"/>
      <c r="W199" s="74"/>
      <c r="X199" s="74"/>
      <c r="Y199" s="74"/>
      <c r="Z199" s="74"/>
    </row>
    <row r="200" spans="1:26" x14ac:dyDescent="0.25">
      <c r="A200" s="52" t="str">
        <f>CONCATENATE(C197," - ",D200,"%")</f>
        <v>CO2 emissions - 20%</v>
      </c>
      <c r="C200" s="123"/>
      <c r="D200" s="94">
        <v>20</v>
      </c>
      <c r="E200" s="64" t="e">
        <v>#N/A</v>
      </c>
      <c r="F200" s="64" t="e">
        <v>#N/A</v>
      </c>
      <c r="G200" s="64" t="e">
        <v>#N/A</v>
      </c>
      <c r="H200" s="68">
        <v>0.7</v>
      </c>
      <c r="I200" s="74" t="e">
        <v>#N/A</v>
      </c>
      <c r="J200" s="74"/>
      <c r="K200" s="74"/>
      <c r="L200" s="74"/>
      <c r="M200" s="74"/>
      <c r="N200" s="74"/>
      <c r="O200" s="74"/>
      <c r="P200" s="74"/>
      <c r="Q200" s="74"/>
      <c r="R200" s="74"/>
      <c r="S200" s="74"/>
      <c r="T200" s="74"/>
      <c r="U200" s="74"/>
      <c r="V200" s="74"/>
      <c r="W200" s="74"/>
      <c r="X200" s="74"/>
      <c r="Y200" s="74"/>
      <c r="Z200" s="74"/>
    </row>
    <row r="201" spans="1:26" x14ac:dyDescent="0.25">
      <c r="A201" s="52" t="str">
        <f>CONCATENATE(C197," - ",D201,"%")</f>
        <v>CO2 emissions - 23%</v>
      </c>
      <c r="C201" s="123"/>
      <c r="D201" s="94">
        <v>23</v>
      </c>
      <c r="E201" s="64" t="e">
        <v>#N/A</v>
      </c>
      <c r="F201" s="64" t="e">
        <v>#N/A</v>
      </c>
      <c r="G201" s="64">
        <v>5.85</v>
      </c>
      <c r="H201" s="68" t="e">
        <v>#N/A</v>
      </c>
      <c r="I201" s="74">
        <v>6.7761007493756082</v>
      </c>
      <c r="J201" s="74"/>
      <c r="K201" s="74"/>
      <c r="L201" s="74"/>
      <c r="M201" s="74"/>
      <c r="N201" s="74"/>
      <c r="O201" s="74"/>
      <c r="P201" s="74"/>
      <c r="Q201" s="74"/>
      <c r="R201" s="74"/>
      <c r="S201" s="74"/>
      <c r="T201" s="74"/>
      <c r="U201" s="74"/>
      <c r="V201" s="74"/>
      <c r="W201" s="74"/>
      <c r="X201" s="74"/>
      <c r="Y201" s="74"/>
      <c r="Z201" s="74"/>
    </row>
    <row r="202" spans="1:26" x14ac:dyDescent="0.25">
      <c r="A202" s="52" t="str">
        <f>CONCATENATE(C197," - ",D202,"%")</f>
        <v>CO2 emissions - 30%</v>
      </c>
      <c r="C202" s="123"/>
      <c r="D202" s="94">
        <v>30</v>
      </c>
      <c r="E202" s="64" t="e">
        <v>#N/A</v>
      </c>
      <c r="F202" s="64" t="e">
        <v>#N/A</v>
      </c>
      <c r="G202" s="64">
        <v>5.62</v>
      </c>
      <c r="H202" s="68" t="e">
        <v>#N/A</v>
      </c>
      <c r="I202" s="74" t="e">
        <v>#N/A</v>
      </c>
      <c r="J202" s="74"/>
      <c r="K202" s="74"/>
      <c r="L202" s="74"/>
      <c r="M202" s="74"/>
      <c r="N202" s="74"/>
      <c r="O202" s="74"/>
      <c r="P202" s="74"/>
      <c r="Q202" s="74"/>
      <c r="R202" s="74"/>
      <c r="S202" s="74"/>
      <c r="T202" s="74"/>
      <c r="U202" s="74"/>
      <c r="V202" s="74"/>
      <c r="W202" s="74"/>
      <c r="X202" s="74"/>
      <c r="Y202" s="74"/>
      <c r="Z202" s="74"/>
    </row>
    <row r="203" spans="1:26" x14ac:dyDescent="0.25">
      <c r="A203" s="52" t="str">
        <f>CONCATENATE(C197," - ",D203,"%")</f>
        <v>CO2 emissions - 40%</v>
      </c>
      <c r="C203" s="123"/>
      <c r="D203" s="94">
        <v>40</v>
      </c>
      <c r="E203" s="64" t="e">
        <v>#N/A</v>
      </c>
      <c r="F203" s="64" t="e">
        <v>#N/A</v>
      </c>
      <c r="G203" s="64">
        <v>5.27</v>
      </c>
      <c r="H203" s="68" t="e">
        <v>#N/A</v>
      </c>
      <c r="I203" s="74">
        <v>5.8472797668609697</v>
      </c>
      <c r="J203" s="74"/>
      <c r="K203" s="74"/>
      <c r="L203" s="74"/>
      <c r="M203" s="74"/>
      <c r="N203" s="74"/>
      <c r="O203" s="74"/>
      <c r="P203" s="74"/>
      <c r="Q203" s="74"/>
      <c r="R203" s="74"/>
      <c r="S203" s="74"/>
      <c r="T203" s="74"/>
      <c r="U203" s="74"/>
      <c r="V203" s="74"/>
      <c r="W203" s="74"/>
      <c r="X203" s="74"/>
      <c r="Y203" s="74"/>
      <c r="Z203" s="74"/>
    </row>
    <row r="204" spans="1:26" x14ac:dyDescent="0.25">
      <c r="A204" s="52" t="str">
        <f>CONCATENATE(C197," - ",D204,"%")</f>
        <v>CO2 emissions - 50%</v>
      </c>
      <c r="C204" s="123"/>
      <c r="D204" s="94">
        <v>50</v>
      </c>
      <c r="E204" s="64" t="e">
        <v>#N/A</v>
      </c>
      <c r="F204" s="64" t="e">
        <v>#N/A</v>
      </c>
      <c r="G204" s="64">
        <v>4.9000000000000004</v>
      </c>
      <c r="H204" s="68" t="e">
        <v>#N/A</v>
      </c>
      <c r="I204" s="74" t="e">
        <v>#N/A</v>
      </c>
      <c r="J204" s="74"/>
      <c r="K204" s="74"/>
      <c r="L204" s="74"/>
      <c r="M204" s="74"/>
      <c r="N204" s="74"/>
      <c r="O204" s="74"/>
      <c r="P204" s="74"/>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6" t="e">
        <v>#N/A</v>
      </c>
      <c r="F205" s="116" t="e">
        <v>#N/A</v>
      </c>
      <c r="G205" s="116" t="e">
        <v>#N/A</v>
      </c>
      <c r="H205" s="112" t="e">
        <v>#N/A</v>
      </c>
      <c r="I205" s="74" t="e">
        <v>#N/A</v>
      </c>
      <c r="J205" s="74"/>
      <c r="K205" s="74"/>
      <c r="L205" s="74"/>
      <c r="M205" s="74"/>
      <c r="N205" s="74"/>
      <c r="O205" s="74"/>
      <c r="P205" s="74"/>
      <c r="Q205" s="74"/>
      <c r="R205" s="74"/>
      <c r="S205" s="74"/>
      <c r="T205" s="74"/>
      <c r="U205" s="74"/>
      <c r="V205" s="74"/>
      <c r="W205" s="74"/>
      <c r="X205" s="74"/>
      <c r="Y205" s="74"/>
      <c r="Z205" s="74"/>
    </row>
    <row r="206" spans="1:26" ht="19.5" thickBot="1" x14ac:dyDescent="0.35">
      <c r="C206" s="40" t="str">
        <f>List!$B$10</f>
        <v>O2 emissions</v>
      </c>
      <c r="D206" s="45" t="s">
        <v>196</v>
      </c>
      <c r="E206" s="41" t="e">
        <v>#N/A</v>
      </c>
      <c r="F206" s="41" t="e">
        <v>#N/A</v>
      </c>
      <c r="G206" s="41" t="e">
        <v>#N/A</v>
      </c>
      <c r="H206" s="41" t="e">
        <v>#N/A</v>
      </c>
      <c r="I206" s="73" t="e">
        <v>#N/A</v>
      </c>
      <c r="J206" s="73"/>
      <c r="K206" s="73"/>
      <c r="L206" s="73"/>
      <c r="M206" s="73"/>
      <c r="N206" s="73"/>
      <c r="O206" s="73"/>
      <c r="P206" s="73"/>
      <c r="Q206" s="73"/>
      <c r="R206" s="73"/>
      <c r="S206" s="73"/>
      <c r="T206" s="73"/>
      <c r="U206" s="73"/>
      <c r="V206" s="73"/>
      <c r="W206" s="73"/>
      <c r="X206" s="73"/>
      <c r="Y206" s="73"/>
      <c r="Z206" s="73"/>
    </row>
    <row r="207" spans="1:26" x14ac:dyDescent="0.25">
      <c r="A207" s="52" t="str">
        <f>CONCATENATE(C206," - ",D207,"%")</f>
        <v>O2 emissions - 0%</v>
      </c>
      <c r="C207" s="122" t="s">
        <v>124</v>
      </c>
      <c r="D207" s="11">
        <v>0</v>
      </c>
      <c r="E207" s="20" t="e">
        <v>#N/A</v>
      </c>
      <c r="F207" s="20" t="e">
        <v>#N/A</v>
      </c>
      <c r="G207" s="20">
        <v>8.86</v>
      </c>
      <c r="H207" s="69">
        <v>19.260000000000002</v>
      </c>
      <c r="I207" s="74">
        <v>6.3840832639467369</v>
      </c>
      <c r="J207" s="74"/>
      <c r="K207" s="74"/>
      <c r="L207" s="74"/>
      <c r="M207" s="74"/>
      <c r="N207" s="74"/>
      <c r="O207" s="74"/>
      <c r="P207" s="74"/>
      <c r="Q207" s="74"/>
      <c r="R207" s="74"/>
      <c r="S207" s="74"/>
      <c r="T207" s="74"/>
      <c r="U207" s="74"/>
      <c r="V207" s="74"/>
      <c r="W207" s="74"/>
      <c r="X207" s="74"/>
      <c r="Y207" s="74"/>
      <c r="Z207" s="74"/>
    </row>
    <row r="208" spans="1:26" x14ac:dyDescent="0.25">
      <c r="A208" s="52" t="str">
        <f>CONCATENATE(C206," - ",D208,"%")</f>
        <v>O2 emissions - 10%</v>
      </c>
      <c r="C208" s="123"/>
      <c r="D208" s="94">
        <v>10</v>
      </c>
      <c r="E208" s="64" t="e">
        <v>#N/A</v>
      </c>
      <c r="F208" s="64" t="e">
        <v>#N/A</v>
      </c>
      <c r="G208" s="64">
        <v>9.1</v>
      </c>
      <c r="H208" s="68">
        <v>19.350000000000001</v>
      </c>
      <c r="I208" s="74" t="e">
        <v>#N/A</v>
      </c>
      <c r="J208" s="74"/>
      <c r="K208" s="74"/>
      <c r="L208" s="74"/>
      <c r="M208" s="74"/>
      <c r="N208" s="74"/>
      <c r="O208" s="74"/>
      <c r="P208" s="74"/>
      <c r="Q208" s="74"/>
      <c r="R208" s="74"/>
      <c r="S208" s="74"/>
      <c r="T208" s="74"/>
      <c r="U208" s="74"/>
      <c r="V208" s="74"/>
      <c r="W208" s="74"/>
      <c r="X208" s="74"/>
      <c r="Y208" s="74"/>
      <c r="Z208" s="74"/>
    </row>
    <row r="209" spans="1:26" x14ac:dyDescent="0.25">
      <c r="A209" s="52" t="str">
        <f>CONCATENATE(C206," - ",D209,"%")</f>
        <v>O2 emissions - 20%</v>
      </c>
      <c r="C209" s="123"/>
      <c r="D209" s="94">
        <v>20</v>
      </c>
      <c r="E209" s="64" t="e">
        <v>#N/A</v>
      </c>
      <c r="F209" s="64" t="e">
        <v>#N/A</v>
      </c>
      <c r="G209" s="64" t="e">
        <v>#N/A</v>
      </c>
      <c r="H209" s="68">
        <v>19.420000000000002</v>
      </c>
      <c r="I209" s="74" t="e">
        <v>#N/A</v>
      </c>
      <c r="J209" s="74"/>
      <c r="K209" s="74"/>
      <c r="L209" s="74"/>
      <c r="M209" s="74"/>
      <c r="N209" s="74"/>
      <c r="O209" s="74"/>
      <c r="P209" s="74"/>
      <c r="Q209" s="74"/>
      <c r="R209" s="74"/>
      <c r="S209" s="74"/>
      <c r="T209" s="74"/>
      <c r="U209" s="74"/>
      <c r="V209" s="74"/>
      <c r="W209" s="74"/>
      <c r="X209" s="74"/>
      <c r="Y209" s="74"/>
      <c r="Z209" s="74"/>
    </row>
    <row r="210" spans="1:26" x14ac:dyDescent="0.25">
      <c r="A210" s="52" t="str">
        <f>CONCATENATE(C206," - ",D210,"%")</f>
        <v>O2 emissions - 23%</v>
      </c>
      <c r="C210" s="123"/>
      <c r="D210" s="94">
        <v>23</v>
      </c>
      <c r="E210" s="64" t="e">
        <v>#N/A</v>
      </c>
      <c r="F210" s="64" t="e">
        <v>#N/A</v>
      </c>
      <c r="G210" s="64">
        <v>9.5</v>
      </c>
      <c r="H210" s="68" t="e">
        <v>#N/A</v>
      </c>
      <c r="I210" s="74">
        <v>7.8689092422980842</v>
      </c>
      <c r="J210" s="74"/>
      <c r="K210" s="74"/>
      <c r="L210" s="74"/>
      <c r="M210" s="74"/>
      <c r="N210" s="74"/>
      <c r="O210" s="74"/>
      <c r="P210" s="74"/>
      <c r="Q210" s="74"/>
      <c r="R210" s="74"/>
      <c r="S210" s="74"/>
      <c r="T210" s="74"/>
      <c r="U210" s="74"/>
      <c r="V210" s="74"/>
      <c r="W210" s="74"/>
      <c r="X210" s="74"/>
      <c r="Y210" s="74"/>
      <c r="Z210" s="74"/>
    </row>
    <row r="211" spans="1:26" x14ac:dyDescent="0.25">
      <c r="A211" s="52" t="str">
        <f>CONCATENATE(C206," - ",D211,"%")</f>
        <v>O2 emissions - 30%</v>
      </c>
      <c r="C211" s="123"/>
      <c r="D211" s="94">
        <v>30</v>
      </c>
      <c r="E211" s="64" t="e">
        <v>#N/A</v>
      </c>
      <c r="F211" s="64" t="e">
        <v>#N/A</v>
      </c>
      <c r="G211" s="64">
        <v>9.65</v>
      </c>
      <c r="H211" s="68" t="e">
        <v>#N/A</v>
      </c>
      <c r="I211" s="74" t="e">
        <v>#N/A</v>
      </c>
      <c r="J211" s="74"/>
      <c r="K211" s="74"/>
      <c r="L211" s="74"/>
      <c r="M211" s="74"/>
      <c r="N211" s="74"/>
      <c r="O211" s="74"/>
      <c r="P211" s="74"/>
      <c r="Q211" s="74"/>
      <c r="R211" s="74"/>
      <c r="S211" s="74"/>
      <c r="T211" s="74"/>
      <c r="U211" s="74"/>
      <c r="V211" s="74"/>
      <c r="W211" s="74"/>
      <c r="X211" s="74"/>
      <c r="Y211" s="74"/>
      <c r="Z211" s="74"/>
    </row>
    <row r="212" spans="1:26" x14ac:dyDescent="0.25">
      <c r="A212" s="52" t="str">
        <f>CONCATENATE(C206," - ",D212,"%")</f>
        <v>O2 emissions - 40%</v>
      </c>
      <c r="C212" s="123"/>
      <c r="D212" s="94">
        <v>40</v>
      </c>
      <c r="E212" s="64" t="e">
        <v>#N/A</v>
      </c>
      <c r="F212" s="64" t="e">
        <v>#N/A</v>
      </c>
      <c r="G212" s="64">
        <v>9.8000000000000007</v>
      </c>
      <c r="H212" s="68" t="e">
        <v>#N/A</v>
      </c>
      <c r="I212" s="74">
        <v>8.9198459616985968</v>
      </c>
      <c r="J212" s="74"/>
      <c r="K212" s="74"/>
      <c r="L212" s="74"/>
      <c r="M212" s="74"/>
      <c r="N212" s="74"/>
      <c r="O212" s="74"/>
      <c r="P212" s="74"/>
      <c r="Q212" s="74"/>
      <c r="R212" s="74"/>
      <c r="S212" s="74"/>
      <c r="T212" s="74"/>
      <c r="U212" s="74"/>
      <c r="V212" s="74"/>
      <c r="W212" s="74"/>
      <c r="X212" s="74"/>
      <c r="Y212" s="74"/>
      <c r="Z212" s="74"/>
    </row>
    <row r="213" spans="1:26" x14ac:dyDescent="0.25">
      <c r="A213" s="52" t="str">
        <f>CONCATENATE(C206," - ",D213,"%")</f>
        <v>O2 emissions - 50%</v>
      </c>
      <c r="C213" s="123"/>
      <c r="D213" s="94">
        <v>50</v>
      </c>
      <c r="E213" s="64" t="e">
        <v>#N/A</v>
      </c>
      <c r="F213" s="64" t="e">
        <v>#N/A</v>
      </c>
      <c r="G213" s="64">
        <v>10.02</v>
      </c>
      <c r="H213" s="68" t="e">
        <v>#N/A</v>
      </c>
      <c r="I213" s="74" t="e">
        <v>#N/A</v>
      </c>
      <c r="J213" s="74"/>
      <c r="K213" s="74"/>
      <c r="L213" s="74"/>
      <c r="M213" s="74"/>
      <c r="N213" s="74"/>
      <c r="O213" s="74"/>
      <c r="P213" s="74"/>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6" t="e">
        <v>#N/A</v>
      </c>
      <c r="F214" s="116" t="e">
        <v>#N/A</v>
      </c>
      <c r="G214" s="116" t="e">
        <v>#N/A</v>
      </c>
      <c r="H214" s="112" t="e">
        <v>#N/A</v>
      </c>
      <c r="I214" s="74" t="e">
        <v>#N/A</v>
      </c>
      <c r="J214" s="74"/>
      <c r="K214" s="74"/>
      <c r="L214" s="74"/>
      <c r="M214" s="74"/>
      <c r="N214" s="74"/>
      <c r="O214" s="74"/>
      <c r="P214" s="74"/>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41" t="e">
        <v>#N/A</v>
      </c>
      <c r="G215" s="41" t="e">
        <v>#N/A</v>
      </c>
      <c r="H215" s="41" t="e">
        <v>#N/A</v>
      </c>
      <c r="I215" s="73" t="e">
        <v>#N/A</v>
      </c>
      <c r="J215" s="73"/>
      <c r="K215" s="73"/>
      <c r="L215" s="73"/>
      <c r="M215" s="73"/>
      <c r="N215" s="73"/>
      <c r="O215" s="73"/>
      <c r="P215" s="73"/>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33" t="e">
        <v>#N/A</v>
      </c>
      <c r="F216" s="20" t="e">
        <v>#N/A</v>
      </c>
      <c r="G216" s="20" t="e">
        <v>#N/A</v>
      </c>
      <c r="H216" s="69" t="e">
        <v>#N/A</v>
      </c>
      <c r="I216" s="74" t="e">
        <v>#N/A</v>
      </c>
      <c r="J216" s="74"/>
      <c r="K216" s="74"/>
      <c r="L216" s="74"/>
      <c r="M216" s="74"/>
      <c r="N216" s="74"/>
      <c r="O216" s="74"/>
      <c r="P216" s="74"/>
      <c r="Q216" s="74"/>
      <c r="R216" s="74"/>
      <c r="S216" s="74"/>
      <c r="T216" s="74"/>
      <c r="U216" s="74"/>
      <c r="V216" s="74"/>
      <c r="W216" s="74"/>
      <c r="X216" s="74"/>
      <c r="Y216" s="74"/>
      <c r="Z216" s="74"/>
    </row>
    <row r="217" spans="1:26" x14ac:dyDescent="0.25">
      <c r="A217" s="52" t="str">
        <f>CONCATENATE(C215," - ",D217,"%")</f>
        <v>Unburnt UHC emissions - 23%</v>
      </c>
      <c r="C217" s="130"/>
      <c r="D217" s="94">
        <v>23</v>
      </c>
      <c r="E217" s="34" t="e">
        <v>#N/A</v>
      </c>
      <c r="F217" s="64" t="e">
        <v>#N/A</v>
      </c>
      <c r="G217" s="64" t="e">
        <v>#N/A</v>
      </c>
      <c r="H217" s="68" t="e">
        <v>#N/A</v>
      </c>
      <c r="I217" s="74" t="e">
        <v>#N/A</v>
      </c>
      <c r="J217" s="74"/>
      <c r="K217" s="74"/>
      <c r="L217" s="74"/>
      <c r="M217" s="74"/>
      <c r="N217" s="74"/>
      <c r="O217" s="74"/>
      <c r="P217" s="74"/>
      <c r="Q217" s="74"/>
      <c r="R217" s="74"/>
      <c r="S217" s="74"/>
      <c r="T217" s="74"/>
      <c r="U217" s="74"/>
      <c r="V217" s="74"/>
      <c r="W217" s="74"/>
      <c r="X217" s="74"/>
      <c r="Y217" s="74"/>
      <c r="Z217" s="74"/>
    </row>
    <row r="218" spans="1:26" x14ac:dyDescent="0.25">
      <c r="A218" s="52" t="str">
        <f>CONCATENATE(C215," - ",D218,"%")</f>
        <v>Unburnt UHC emissions - 40%</v>
      </c>
      <c r="C218" s="130"/>
      <c r="D218" s="94">
        <v>40</v>
      </c>
      <c r="E218" s="34" t="e">
        <v>#N/A</v>
      </c>
      <c r="F218" s="64" t="e">
        <v>#N/A</v>
      </c>
      <c r="G218" s="64" t="e">
        <v>#N/A</v>
      </c>
      <c r="H218" s="68" t="e">
        <v>#N/A</v>
      </c>
      <c r="I218" s="74" t="e">
        <v>#N/A</v>
      </c>
      <c r="J218" s="74"/>
      <c r="K218" s="74"/>
      <c r="L218" s="74"/>
      <c r="M218" s="74"/>
      <c r="N218" s="74"/>
      <c r="O218" s="74"/>
      <c r="P218" s="74"/>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117" t="e">
        <v>#N/A</v>
      </c>
      <c r="F219" s="116" t="e">
        <v>#N/A</v>
      </c>
      <c r="G219" s="116" t="e">
        <v>#N/A</v>
      </c>
      <c r="H219" s="112" t="e">
        <v>#N/A</v>
      </c>
      <c r="I219" s="74" t="e">
        <v>#N/A</v>
      </c>
      <c r="J219" s="74"/>
      <c r="K219" s="74"/>
      <c r="L219" s="74"/>
      <c r="M219" s="74"/>
      <c r="N219" s="74"/>
      <c r="O219" s="74"/>
      <c r="P219" s="74"/>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41" t="e">
        <v>#N/A</v>
      </c>
      <c r="G220" s="41" t="e">
        <v>#N/A</v>
      </c>
      <c r="H220" s="41" t="e">
        <v>#N/A</v>
      </c>
      <c r="I220" s="73" t="e">
        <v>#N/A</v>
      </c>
      <c r="J220" s="73"/>
      <c r="K220" s="73"/>
      <c r="L220" s="73"/>
      <c r="M220" s="73"/>
      <c r="N220" s="73"/>
      <c r="O220" s="73"/>
      <c r="P220" s="73"/>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33" t="e">
        <v>#N/A</v>
      </c>
      <c r="F221" s="20" t="e">
        <v>#N/A</v>
      </c>
      <c r="G221" s="20" t="e">
        <v>#N/A</v>
      </c>
      <c r="H221" s="69" t="e">
        <v>#N/A</v>
      </c>
      <c r="I221" s="74" t="e">
        <v>#N/A</v>
      </c>
      <c r="J221" s="74"/>
      <c r="K221" s="74"/>
      <c r="L221" s="74"/>
      <c r="M221" s="74"/>
      <c r="N221" s="74"/>
      <c r="O221" s="74"/>
      <c r="P221" s="74"/>
      <c r="Q221" s="74"/>
      <c r="R221" s="74"/>
      <c r="S221" s="74"/>
      <c r="T221" s="74"/>
      <c r="U221" s="74"/>
      <c r="V221" s="74"/>
      <c r="W221" s="74"/>
      <c r="X221" s="74"/>
      <c r="Y221" s="74"/>
      <c r="Z221" s="74"/>
    </row>
    <row r="222" spans="1:26" x14ac:dyDescent="0.25">
      <c r="A222" s="52" t="str">
        <f>CONCATENATE(C220," - ",D222,"%")</f>
        <v>Unburnt H2 emissions - 23%</v>
      </c>
      <c r="C222" s="130"/>
      <c r="D222" s="94">
        <v>23</v>
      </c>
      <c r="E222" s="34" t="e">
        <v>#N/A</v>
      </c>
      <c r="F222" s="64" t="e">
        <v>#N/A</v>
      </c>
      <c r="G222" s="64" t="e">
        <v>#N/A</v>
      </c>
      <c r="H222" s="68" t="e">
        <v>#N/A</v>
      </c>
      <c r="I222" s="74" t="e">
        <v>#N/A</v>
      </c>
      <c r="J222" s="74"/>
      <c r="K222" s="74"/>
      <c r="L222" s="74"/>
      <c r="M222" s="74"/>
      <c r="N222" s="74"/>
      <c r="O222" s="74"/>
      <c r="P222" s="74"/>
      <c r="Q222" s="74"/>
      <c r="R222" s="74"/>
      <c r="S222" s="74"/>
      <c r="T222" s="74"/>
      <c r="U222" s="74"/>
      <c r="V222" s="74"/>
      <c r="W222" s="74"/>
      <c r="X222" s="74"/>
      <c r="Y222" s="74"/>
      <c r="Z222" s="74"/>
    </row>
    <row r="223" spans="1:26" x14ac:dyDescent="0.25">
      <c r="A223" s="52" t="str">
        <f>CONCATENATE(C220," - ",D223,"%")</f>
        <v>Unburnt H2 emissions - 40%</v>
      </c>
      <c r="C223" s="130"/>
      <c r="D223" s="94">
        <v>40</v>
      </c>
      <c r="E223" s="34" t="e">
        <v>#N/A</v>
      </c>
      <c r="F223" s="64" t="e">
        <v>#N/A</v>
      </c>
      <c r="G223" s="64" t="e">
        <v>#N/A</v>
      </c>
      <c r="H223" s="68" t="e">
        <v>#N/A</v>
      </c>
      <c r="I223" s="74" t="e">
        <v>#N/A</v>
      </c>
      <c r="J223" s="74"/>
      <c r="K223" s="74"/>
      <c r="L223" s="74"/>
      <c r="M223" s="74"/>
      <c r="N223" s="74"/>
      <c r="O223" s="74"/>
      <c r="P223" s="74"/>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117" t="e">
        <v>#N/A</v>
      </c>
      <c r="F224" s="116" t="e">
        <v>#N/A</v>
      </c>
      <c r="G224" s="116" t="e">
        <v>#N/A</v>
      </c>
      <c r="H224" s="112" t="e">
        <v>#N/A</v>
      </c>
      <c r="I224" s="74" t="e">
        <v>#N/A</v>
      </c>
      <c r="J224" s="74"/>
      <c r="K224" s="74"/>
      <c r="L224" s="74"/>
      <c r="M224" s="74"/>
      <c r="N224" s="74"/>
      <c r="O224" s="74"/>
      <c r="P224" s="74"/>
      <c r="Q224" s="74"/>
      <c r="R224" s="74"/>
      <c r="S224" s="74"/>
      <c r="T224" s="74"/>
      <c r="U224" s="74"/>
      <c r="V224" s="74"/>
      <c r="W224" s="74"/>
      <c r="X224" s="74"/>
      <c r="Y224" s="74"/>
      <c r="Z224" s="74"/>
    </row>
    <row r="225" spans="1:26" ht="19.5" thickBot="1" x14ac:dyDescent="0.35">
      <c r="C225" s="40" t="str">
        <f>List!$B$6</f>
        <v>Air Excess (Lambda)</v>
      </c>
      <c r="D225" s="45"/>
      <c r="E225" s="41" t="e">
        <v>#N/A</v>
      </c>
      <c r="F225" s="41" t="e">
        <v>#N/A</v>
      </c>
      <c r="G225" s="41" t="e">
        <v>#N/A</v>
      </c>
      <c r="H225" s="41" t="e">
        <v>#N/A</v>
      </c>
      <c r="I225" s="73" t="e">
        <v>#N/A</v>
      </c>
      <c r="J225" s="73"/>
      <c r="K225" s="73"/>
      <c r="L225" s="73"/>
      <c r="M225" s="73"/>
      <c r="N225" s="73"/>
      <c r="O225" s="73"/>
      <c r="P225" s="73"/>
      <c r="Q225" s="73"/>
      <c r="R225" s="73"/>
      <c r="S225" s="73"/>
      <c r="T225" s="73"/>
      <c r="U225" s="73"/>
      <c r="V225" s="73"/>
      <c r="W225" s="73"/>
      <c r="X225" s="73"/>
      <c r="Y225" s="73"/>
      <c r="Z225" s="73"/>
    </row>
    <row r="226" spans="1:26" x14ac:dyDescent="0.25">
      <c r="A226" s="52" t="str">
        <f>CONCATENATE(C225," - ",D226,"%")</f>
        <v>Air Excess (Lambda) - 0%</v>
      </c>
      <c r="C226" s="122" t="s">
        <v>124</v>
      </c>
      <c r="D226" s="11">
        <v>0</v>
      </c>
      <c r="E226" s="20" t="e">
        <v>#N/A</v>
      </c>
      <c r="F226" s="20" t="e">
        <v>#N/A</v>
      </c>
      <c r="G226" s="20">
        <v>1.729818780889621</v>
      </c>
      <c r="H226" s="69">
        <v>12.06896551724139</v>
      </c>
      <c r="I226" s="74">
        <v>1.4367897942521142</v>
      </c>
      <c r="J226" s="74"/>
      <c r="K226" s="74"/>
      <c r="L226" s="74"/>
      <c r="M226" s="74"/>
      <c r="N226" s="74"/>
      <c r="O226" s="74"/>
      <c r="P226" s="74"/>
      <c r="Q226" s="74"/>
      <c r="R226" s="74"/>
      <c r="S226" s="74"/>
      <c r="T226" s="74"/>
      <c r="U226" s="74"/>
      <c r="V226" s="74"/>
      <c r="W226" s="74"/>
      <c r="X226" s="74"/>
      <c r="Y226" s="74"/>
      <c r="Z226" s="74"/>
    </row>
    <row r="227" spans="1:26" x14ac:dyDescent="0.25">
      <c r="A227" s="52" t="str">
        <f>CONCATENATE(C225," - ",D227,"%")</f>
        <v>Air Excess (Lambda) - 10%</v>
      </c>
      <c r="C227" s="123"/>
      <c r="D227" s="94">
        <v>10</v>
      </c>
      <c r="E227" s="64" t="e">
        <v>#N/A</v>
      </c>
      <c r="F227" s="64" t="e">
        <v>#N/A</v>
      </c>
      <c r="G227" s="64">
        <v>1.7647058823529411</v>
      </c>
      <c r="H227" s="68">
        <v>12.727272727272739</v>
      </c>
      <c r="I227" s="74" t="e">
        <v>#N/A</v>
      </c>
      <c r="J227" s="74"/>
      <c r="K227" s="74"/>
      <c r="L227" s="74"/>
      <c r="M227" s="74"/>
      <c r="N227" s="74"/>
      <c r="O227" s="74"/>
      <c r="P227" s="74"/>
      <c r="Q227" s="74"/>
      <c r="R227" s="74"/>
      <c r="S227" s="74"/>
      <c r="T227" s="74"/>
      <c r="U227" s="74"/>
      <c r="V227" s="74"/>
      <c r="W227" s="74"/>
      <c r="X227" s="74"/>
      <c r="Y227" s="74"/>
      <c r="Z227" s="74"/>
    </row>
    <row r="228" spans="1:26" x14ac:dyDescent="0.25">
      <c r="A228" s="52" t="str">
        <f>CONCATENATE(C225," - ",D228,"%")</f>
        <v>Air Excess (Lambda) - 20%</v>
      </c>
      <c r="C228" s="123"/>
      <c r="D228" s="94">
        <v>20</v>
      </c>
      <c r="E228" s="64" t="e">
        <v>#N/A</v>
      </c>
      <c r="F228" s="64" t="e">
        <v>#N/A</v>
      </c>
      <c r="G228" s="64" t="e">
        <v>#N/A</v>
      </c>
      <c r="H228" s="68">
        <v>13.291139240506343</v>
      </c>
      <c r="I228" s="74" t="e">
        <v>#N/A</v>
      </c>
      <c r="J228" s="74"/>
      <c r="K228" s="74"/>
      <c r="L228" s="74"/>
      <c r="M228" s="74"/>
      <c r="N228" s="74"/>
      <c r="O228" s="74"/>
      <c r="P228" s="74"/>
      <c r="Q228" s="74"/>
      <c r="R228" s="74"/>
      <c r="S228" s="74"/>
      <c r="T228" s="74"/>
      <c r="U228" s="74"/>
      <c r="V228" s="74"/>
      <c r="W228" s="74"/>
      <c r="X228" s="74"/>
      <c r="Y228" s="74"/>
      <c r="Z228" s="74"/>
    </row>
    <row r="229" spans="1:26" x14ac:dyDescent="0.25">
      <c r="A229" s="52" t="str">
        <f>CONCATENATE(C225," - ",D229,"%")</f>
        <v>Air Excess (Lambda) - 23%</v>
      </c>
      <c r="C229" s="123"/>
      <c r="D229" s="94">
        <v>23</v>
      </c>
      <c r="E229" s="64" t="e">
        <v>#N/A</v>
      </c>
      <c r="F229" s="64" t="e">
        <v>#N/A</v>
      </c>
      <c r="G229" s="64">
        <v>1.826086956521739</v>
      </c>
      <c r="H229" s="68" t="e">
        <v>#N/A</v>
      </c>
      <c r="I229" s="74">
        <v>1.5992578520320295</v>
      </c>
      <c r="J229" s="74"/>
      <c r="K229" s="74"/>
      <c r="L229" s="74"/>
      <c r="M229" s="74"/>
      <c r="N229" s="74"/>
      <c r="O229" s="74"/>
      <c r="P229" s="74"/>
      <c r="Q229" s="74"/>
      <c r="R229" s="74"/>
      <c r="S229" s="74"/>
      <c r="T229" s="74"/>
      <c r="U229" s="74"/>
      <c r="V229" s="74"/>
      <c r="W229" s="74"/>
      <c r="X229" s="74"/>
      <c r="Y229" s="74"/>
      <c r="Z229" s="74"/>
    </row>
    <row r="230" spans="1:26" x14ac:dyDescent="0.25">
      <c r="A230" s="52" t="str">
        <f>CONCATENATE(C225," - ",D230,"%")</f>
        <v>Air Excess (Lambda) - 30%</v>
      </c>
      <c r="C230" s="123"/>
      <c r="D230" s="94">
        <v>30</v>
      </c>
      <c r="E230" s="64" t="e">
        <v>#N/A</v>
      </c>
      <c r="F230" s="64" t="e">
        <v>#N/A</v>
      </c>
      <c r="G230" s="64">
        <v>1.8502202643171808</v>
      </c>
      <c r="H230" s="68" t="e">
        <v>#N/A</v>
      </c>
      <c r="I230" s="74" t="e">
        <v>#N/A</v>
      </c>
      <c r="J230" s="74"/>
      <c r="K230" s="74"/>
      <c r="L230" s="74"/>
      <c r="M230" s="74"/>
      <c r="N230" s="74"/>
      <c r="O230" s="74"/>
      <c r="P230" s="74"/>
      <c r="Q230" s="74"/>
      <c r="R230" s="74"/>
      <c r="S230" s="74"/>
      <c r="T230" s="74"/>
      <c r="U230" s="74"/>
      <c r="V230" s="74"/>
      <c r="W230" s="74"/>
      <c r="X230" s="74"/>
      <c r="Y230" s="74"/>
      <c r="Z230" s="74"/>
    </row>
    <row r="231" spans="1:26" x14ac:dyDescent="0.25">
      <c r="A231" s="52" t="str">
        <f>CONCATENATE(C225," - ",D231,"%")</f>
        <v>Air Excess (Lambda) - 40%</v>
      </c>
      <c r="C231" s="123"/>
      <c r="D231" s="94">
        <v>40</v>
      </c>
      <c r="E231" s="64" t="e">
        <v>#N/A</v>
      </c>
      <c r="F231" s="64" t="e">
        <v>#N/A</v>
      </c>
      <c r="G231" s="64">
        <v>1.8750000000000002</v>
      </c>
      <c r="H231" s="68" t="e">
        <v>#N/A</v>
      </c>
      <c r="I231" s="74">
        <v>1.7383884289403333</v>
      </c>
      <c r="J231" s="74"/>
      <c r="K231" s="74"/>
      <c r="L231" s="74"/>
      <c r="M231" s="74"/>
      <c r="N231" s="74"/>
      <c r="O231" s="74"/>
      <c r="P231" s="74"/>
      <c r="Q231" s="74"/>
      <c r="R231" s="74"/>
      <c r="S231" s="74"/>
      <c r="T231" s="74"/>
      <c r="U231" s="74"/>
      <c r="V231" s="74"/>
      <c r="W231" s="74"/>
      <c r="X231" s="74"/>
      <c r="Y231" s="74"/>
      <c r="Z231" s="74"/>
    </row>
    <row r="232" spans="1:26" x14ac:dyDescent="0.25">
      <c r="A232" s="52" t="str">
        <f>CONCATENATE(C225," - ",D232,"%")</f>
        <v>Air Excess (Lambda) - 50%</v>
      </c>
      <c r="C232" s="123"/>
      <c r="D232" s="94">
        <v>50</v>
      </c>
      <c r="E232" s="64" t="e">
        <v>#N/A</v>
      </c>
      <c r="F232" s="64" t="e">
        <v>#N/A</v>
      </c>
      <c r="G232" s="64">
        <v>1.9125683060109289</v>
      </c>
      <c r="H232" s="68" t="e">
        <v>#N/A</v>
      </c>
      <c r="I232" s="74" t="e">
        <v>#N/A</v>
      </c>
      <c r="J232" s="74"/>
      <c r="K232" s="74"/>
      <c r="L232" s="74"/>
      <c r="M232" s="74"/>
      <c r="N232" s="74"/>
      <c r="O232" s="74"/>
      <c r="P232" s="74"/>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6" t="e">
        <v>#N/A</v>
      </c>
      <c r="F233" s="116" t="e">
        <v>#N/A</v>
      </c>
      <c r="G233" s="116" t="e">
        <v>#N/A</v>
      </c>
      <c r="H233" s="112" t="e">
        <v>#N/A</v>
      </c>
      <c r="I233" s="74" t="e">
        <v>#N/A</v>
      </c>
      <c r="J233" s="74"/>
      <c r="K233" s="74"/>
      <c r="L233" s="74"/>
      <c r="M233" s="74"/>
      <c r="N233" s="74"/>
      <c r="O233" s="74"/>
      <c r="P233" s="74"/>
      <c r="Q233" s="74"/>
      <c r="R233" s="74"/>
      <c r="S233" s="74"/>
      <c r="T233" s="74"/>
      <c r="U233" s="74"/>
      <c r="V233" s="74"/>
      <c r="W233" s="74"/>
      <c r="X233" s="74"/>
      <c r="Y233" s="74"/>
      <c r="Z233" s="74"/>
    </row>
    <row r="234" spans="1:26" x14ac:dyDescent="0.25">
      <c r="I234" s="74"/>
      <c r="J234" s="74"/>
      <c r="K234" s="74"/>
      <c r="L234" s="74"/>
      <c r="M234" s="74"/>
      <c r="N234" s="74"/>
      <c r="O234" s="74"/>
      <c r="P234" s="74"/>
      <c r="Q234" s="74"/>
      <c r="R234" s="74"/>
      <c r="S234"/>
      <c r="T234"/>
      <c r="U234"/>
      <c r="V234"/>
      <c r="W234"/>
      <c r="X234"/>
      <c r="Y234"/>
      <c r="Z234"/>
    </row>
    <row r="235" spans="1:26" x14ac:dyDescent="0.25">
      <c r="I235" s="74"/>
      <c r="J235" s="74"/>
      <c r="K235" s="74"/>
      <c r="L235" s="74"/>
      <c r="M235" s="74"/>
      <c r="N235" s="74"/>
      <c r="O235" s="74"/>
      <c r="P235" s="74"/>
      <c r="Q235" s="74"/>
      <c r="R235" s="74"/>
      <c r="S235"/>
      <c r="T235"/>
      <c r="U235"/>
      <c r="V235"/>
      <c r="W235"/>
      <c r="X235"/>
      <c r="Y235"/>
      <c r="Z235"/>
    </row>
    <row r="236" spans="1:26" x14ac:dyDescent="0.25">
      <c r="I236" s="74"/>
      <c r="J236" s="74"/>
      <c r="K236" s="74"/>
      <c r="L236" s="74"/>
      <c r="M236" s="74"/>
      <c r="N236" s="74"/>
      <c r="O236" s="74"/>
      <c r="P236" s="74"/>
      <c r="Q236" s="74"/>
      <c r="R236" s="74"/>
      <c r="S236"/>
      <c r="T236"/>
      <c r="U236"/>
      <c r="V236"/>
      <c r="W236"/>
      <c r="X236"/>
      <c r="Y236"/>
      <c r="Z236"/>
    </row>
    <row r="237" spans="1:26" x14ac:dyDescent="0.25">
      <c r="I237" s="74"/>
      <c r="J237" s="74"/>
      <c r="K237" s="74"/>
      <c r="L237" s="74"/>
      <c r="M237" s="74"/>
      <c r="N237" s="74"/>
      <c r="O237" s="74"/>
      <c r="P237" s="74"/>
      <c r="Q237" s="74"/>
      <c r="R237" s="74"/>
      <c r="S237"/>
      <c r="T237"/>
      <c r="U237"/>
      <c r="V237"/>
      <c r="W237"/>
      <c r="X237"/>
      <c r="Y237"/>
      <c r="Z237"/>
    </row>
    <row r="238" spans="1:26" x14ac:dyDescent="0.25">
      <c r="I238" s="74"/>
      <c r="J238" s="74"/>
      <c r="K238" s="74"/>
      <c r="L238" s="74"/>
      <c r="M238" s="74"/>
      <c r="N238" s="74"/>
      <c r="O238" s="74"/>
      <c r="P238" s="74"/>
      <c r="Q238" s="74"/>
      <c r="R238" s="74"/>
      <c r="S238"/>
      <c r="T238"/>
      <c r="U238"/>
      <c r="V238"/>
      <c r="W238"/>
      <c r="X238"/>
      <c r="Y238"/>
      <c r="Z238"/>
    </row>
    <row r="239" spans="1:26" x14ac:dyDescent="0.25">
      <c r="I239" s="74"/>
      <c r="J239" s="74"/>
      <c r="K239" s="74"/>
      <c r="L239" s="74"/>
      <c r="M239" s="74"/>
      <c r="N239" s="74"/>
      <c r="O239" s="74"/>
      <c r="P239" s="74"/>
      <c r="Q239" s="74"/>
      <c r="R239" s="74"/>
      <c r="S239"/>
      <c r="T239"/>
      <c r="U239"/>
      <c r="V239"/>
      <c r="W239"/>
      <c r="X239"/>
      <c r="Y239"/>
      <c r="Z239"/>
    </row>
    <row r="240" spans="1:26" x14ac:dyDescent="0.25">
      <c r="I240" s="74"/>
      <c r="J240" s="74"/>
      <c r="K240" s="74"/>
      <c r="L240" s="74"/>
      <c r="M240" s="74"/>
      <c r="N240" s="74"/>
      <c r="O240" s="74"/>
      <c r="P240" s="74"/>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221:C224"/>
    <mergeCell ref="C226:C233"/>
    <mergeCell ref="C171:C178"/>
    <mergeCell ref="C180:C187"/>
    <mergeCell ref="C189:C196"/>
    <mergeCell ref="C198:C205"/>
    <mergeCell ref="C207:C214"/>
    <mergeCell ref="C216:C219"/>
    <mergeCell ref="C57:C64"/>
    <mergeCell ref="C162:C169"/>
    <mergeCell ref="C66:C73"/>
    <mergeCell ref="C75:C82"/>
    <mergeCell ref="C84:C91"/>
    <mergeCell ref="C93:C100"/>
    <mergeCell ref="C102:C109"/>
    <mergeCell ref="C111:C114"/>
    <mergeCell ref="C116:C119"/>
    <mergeCell ref="C121:C128"/>
    <mergeCell ref="C135:C142"/>
    <mergeCell ref="C144:C151"/>
    <mergeCell ref="C153:C160"/>
    <mergeCell ref="C48:C55"/>
    <mergeCell ref="C30:C37"/>
    <mergeCell ref="C39:C46"/>
    <mergeCell ref="AE17:AJ17"/>
    <mergeCell ref="AL17:AQ17"/>
    <mergeCell ref="A1:A4"/>
    <mergeCell ref="E1:Z1"/>
    <mergeCell ref="AC1:AG1"/>
    <mergeCell ref="AH1:AY1"/>
    <mergeCell ref="AE5:AJ5"/>
    <mergeCell ref="AL5:AQ5"/>
  </mergeCells>
  <phoneticPr fontId="22" type="noConversion"/>
  <dataValidations count="1">
    <dataValidation type="list" allowBlank="1" showInputMessage="1" showErrorMessage="1" sqref="AH1" xr:uid="{338C14EB-3485-45FB-BBB2-6B5F75171586}">
      <formula1>KPI</formula1>
    </dataValidation>
  </dataValidations>
  <pageMargins left="0.7" right="0.7" top="0.75" bottom="0.75" header="0.3" footer="0.3"/>
  <pageSetup paperSize="9"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16D4-AC35-45BD-B81C-24F49888FCBF}">
  <dimension ref="A1:AY303"/>
  <sheetViews>
    <sheetView topLeftCell="AA3" zoomScale="60" zoomScaleNormal="60" workbookViewId="0">
      <selection activeCell="AE3" sqref="AE3:AZ3"/>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50" width="11.42578125" style="1"/>
    <col min="51" max="51" width="17.85546875" style="1" bestFit="1" customWidth="1"/>
    <col min="52" max="52" width="13.42578125" style="1" bestFit="1" customWidth="1"/>
    <col min="53" max="53" width="15.28515625" style="1" bestFit="1" customWidth="1"/>
    <col min="54" max="54" width="15.5703125" style="1" bestFit="1" customWidth="1"/>
    <col min="55" max="55" width="18.140625" style="1" customWidth="1"/>
    <col min="56" max="16384" width="11.42578125" style="1"/>
  </cols>
  <sheetData>
    <row r="1" spans="1:51" ht="29.25" thickBot="1" x14ac:dyDescent="0.3">
      <c r="A1" s="132" t="s">
        <v>26</v>
      </c>
      <c r="B1" s="48" t="s">
        <v>649</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25</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85" t="s">
        <v>650</v>
      </c>
      <c r="F3" s="71"/>
      <c r="G3" s="71"/>
      <c r="H3" s="71"/>
      <c r="I3" s="71"/>
      <c r="J3" s="71"/>
      <c r="K3" s="71"/>
      <c r="L3" s="71"/>
      <c r="M3" s="71"/>
      <c r="N3" s="71"/>
      <c r="O3" s="71"/>
      <c r="P3" s="71"/>
      <c r="Q3" s="71"/>
      <c r="R3" s="71"/>
      <c r="S3" s="71"/>
      <c r="T3" s="71"/>
      <c r="U3" s="71"/>
      <c r="V3" s="71"/>
      <c r="W3" s="71"/>
      <c r="X3" s="71"/>
      <c r="Y3" s="71"/>
      <c r="Z3" s="71"/>
      <c r="AD3" s="59" t="str">
        <f>IF(E3="","",E3)</f>
        <v>GA14</v>
      </c>
    </row>
    <row r="4" spans="1:51" ht="19.5" customHeight="1" thickBot="1" x14ac:dyDescent="0.3">
      <c r="A4" s="132"/>
      <c r="B4" s="32" t="s">
        <v>50</v>
      </c>
      <c r="D4" s="6"/>
      <c r="E4" s="86" t="s">
        <v>651</v>
      </c>
      <c r="F4" s="71"/>
      <c r="G4" s="72"/>
      <c r="H4" s="72"/>
      <c r="I4" s="72"/>
      <c r="J4" s="72"/>
      <c r="K4" s="72"/>
      <c r="L4" s="72"/>
      <c r="M4" s="72"/>
      <c r="N4" s="72"/>
      <c r="O4" s="72"/>
      <c r="P4" s="72"/>
      <c r="Q4" s="72"/>
      <c r="R4" s="71"/>
      <c r="S4" s="72"/>
      <c r="T4" s="72"/>
      <c r="U4" s="72"/>
      <c r="V4" s="71"/>
      <c r="W4" s="72"/>
      <c r="X4" s="72"/>
      <c r="Y4" s="71"/>
      <c r="Z4" s="71"/>
    </row>
    <row r="5" spans="1:51" ht="19.5" customHeight="1" thickBot="1" x14ac:dyDescent="0.35">
      <c r="C5" s="30" t="s">
        <v>78</v>
      </c>
      <c r="D5" s="44"/>
      <c r="E5" s="85">
        <v>703</v>
      </c>
      <c r="F5" s="71"/>
      <c r="G5" s="71"/>
      <c r="H5" s="71"/>
      <c r="I5" s="71"/>
      <c r="J5" s="71"/>
      <c r="K5" s="71"/>
      <c r="L5" s="71"/>
      <c r="M5" s="71"/>
      <c r="N5" s="71"/>
      <c r="O5" s="71"/>
      <c r="P5" s="71"/>
      <c r="Q5" s="71"/>
      <c r="R5" s="71"/>
      <c r="S5" s="71"/>
      <c r="T5" s="71"/>
      <c r="U5" s="71"/>
      <c r="V5" s="71"/>
      <c r="W5" s="71"/>
      <c r="X5" s="71"/>
      <c r="Y5" s="71"/>
      <c r="Z5" s="71"/>
      <c r="AC5" s="57" t="s">
        <v>79</v>
      </c>
      <c r="AD5" s="58" t="s">
        <v>80</v>
      </c>
      <c r="AE5" s="133" t="str">
        <f>CONCATENATE($B$1," - ",$AH$1," at Qmax")</f>
        <v>THyGA Segment 700 - Heat Pumps - Unburnt H2 emissions at Qmax</v>
      </c>
      <c r="AF5" s="133"/>
      <c r="AG5" s="133"/>
      <c r="AH5" s="133"/>
      <c r="AI5" s="133"/>
      <c r="AJ5" s="134"/>
      <c r="AK5" s="58" t="s">
        <v>4</v>
      </c>
      <c r="AL5" s="133" t="str">
        <f>VLOOKUP($AH$1,List!$B$2:$C$13,2,0)</f>
        <v>Unburnt (ppm)</v>
      </c>
      <c r="AM5" s="133"/>
      <c r="AN5" s="133"/>
      <c r="AO5" s="133"/>
      <c r="AP5" s="133"/>
      <c r="AQ5" s="134"/>
    </row>
    <row r="6" spans="1:51" ht="19.5" customHeight="1" thickBot="1" x14ac:dyDescent="0.3">
      <c r="C6" s="103" t="s">
        <v>81</v>
      </c>
      <c r="D6" s="5"/>
      <c r="E6" s="114" t="s">
        <v>650</v>
      </c>
      <c r="F6" s="71"/>
      <c r="G6" s="71"/>
      <c r="H6" s="71"/>
      <c r="I6" s="71"/>
      <c r="J6" s="71"/>
      <c r="K6" s="71"/>
      <c r="L6" s="71"/>
      <c r="M6" s="71"/>
      <c r="N6" s="71"/>
      <c r="O6" s="71"/>
      <c r="P6" s="71"/>
      <c r="Q6" s="71"/>
      <c r="R6" s="71"/>
      <c r="S6" s="71"/>
      <c r="T6" s="71"/>
      <c r="U6" s="71"/>
      <c r="V6" s="71"/>
      <c r="W6" s="71"/>
      <c r="X6" s="71"/>
      <c r="Y6" s="71"/>
      <c r="Z6" s="71"/>
      <c r="AC6" s="55" t="s">
        <v>89</v>
      </c>
      <c r="AD6" s="59" t="str">
        <f>IF(AD$3="","",LEFT(AD$3,4))</f>
        <v>GA14</v>
      </c>
    </row>
    <row r="7" spans="1:51" ht="19.5" customHeight="1" thickBot="1" x14ac:dyDescent="0.3">
      <c r="C7" s="104" t="s">
        <v>90</v>
      </c>
      <c r="D7" s="105"/>
      <c r="E7" s="87" t="s">
        <v>191</v>
      </c>
      <c r="F7" s="71"/>
      <c r="G7" s="71"/>
      <c r="H7" s="71"/>
      <c r="I7" s="71"/>
      <c r="J7" s="71"/>
      <c r="K7" s="71"/>
      <c r="L7" s="71"/>
      <c r="M7" s="71"/>
      <c r="N7" s="71"/>
      <c r="O7" s="71"/>
      <c r="P7" s="71"/>
      <c r="Q7" s="71"/>
      <c r="R7" s="71"/>
      <c r="S7" s="71"/>
      <c r="T7" s="71"/>
      <c r="U7" s="71"/>
      <c r="V7" s="71"/>
      <c r="W7" s="71"/>
      <c r="X7" s="71"/>
      <c r="Y7" s="71"/>
      <c r="Z7" s="71"/>
      <c r="AC7" s="53">
        <v>0</v>
      </c>
      <c r="AD7" s="35">
        <f>VLOOKUP(CONCATENATE($AH$1," - ",$AC7,"%"),$A$29:$Z$128,MATCH(AD$3,$E$3:$Z$3,0)+4,0)</f>
        <v>5.2623406376106168</v>
      </c>
    </row>
    <row r="8" spans="1:51" ht="19.5" customHeight="1" thickBot="1" x14ac:dyDescent="0.3">
      <c r="E8" s="88" t="s">
        <v>64</v>
      </c>
      <c r="F8" s="71"/>
      <c r="G8" s="71"/>
      <c r="H8" s="71"/>
      <c r="I8" s="71"/>
      <c r="J8" s="71"/>
      <c r="K8" s="71"/>
      <c r="L8" s="71"/>
      <c r="M8" s="71"/>
      <c r="N8" s="71"/>
      <c r="O8" s="71"/>
      <c r="P8" s="71"/>
      <c r="Q8" s="71"/>
      <c r="R8" s="71"/>
      <c r="S8" s="71"/>
      <c r="T8" s="71"/>
      <c r="U8" s="71"/>
      <c r="V8" s="71"/>
      <c r="W8" s="71"/>
      <c r="X8" s="71"/>
      <c r="Y8" s="71"/>
      <c r="Z8" s="71"/>
      <c r="AC8" s="54">
        <v>10</v>
      </c>
      <c r="AD8" s="92" t="e">
        <f t="shared" ref="AD8:AD14" si="0">VLOOKUP(CONCATENATE($AH$1," - ",$AC8,"%"),$A$29:$Z$128,MATCH(AD$3,$E$3:$Z$3,0)+4,0)</f>
        <v>#N/A</v>
      </c>
    </row>
    <row r="9" spans="1:51" ht="18.600000000000001" customHeight="1" x14ac:dyDescent="0.25">
      <c r="C9" s="30" t="s">
        <v>98</v>
      </c>
      <c r="D9" s="44"/>
      <c r="E9" s="85" t="s">
        <v>106</v>
      </c>
      <c r="F9" s="71"/>
      <c r="G9" s="71"/>
      <c r="H9" s="71"/>
      <c r="I9" s="71"/>
      <c r="J9" s="71"/>
      <c r="K9" s="71"/>
      <c r="L9" s="71"/>
      <c r="M9" s="71"/>
      <c r="N9" s="71"/>
      <c r="O9" s="71"/>
      <c r="P9" s="71"/>
      <c r="Q9" s="71"/>
      <c r="R9" s="71"/>
      <c r="S9" s="71"/>
      <c r="T9" s="71"/>
      <c r="U9" s="71"/>
      <c r="V9" s="71"/>
      <c r="W9" s="71"/>
      <c r="X9" s="71"/>
      <c r="Y9" s="71"/>
      <c r="Z9" s="71"/>
      <c r="AC9" s="54">
        <v>20</v>
      </c>
      <c r="AD9" s="92" t="e">
        <f t="shared" si="0"/>
        <v>#N/A</v>
      </c>
    </row>
    <row r="10" spans="1:51" x14ac:dyDescent="0.25">
      <c r="C10" s="103" t="s">
        <v>121</v>
      </c>
      <c r="D10" s="5"/>
      <c r="E10" s="114" t="s">
        <v>122</v>
      </c>
      <c r="F10" s="71"/>
      <c r="G10" s="71"/>
      <c r="H10" s="71"/>
      <c r="I10" s="71"/>
      <c r="J10" s="71"/>
      <c r="K10" s="71"/>
      <c r="L10" s="71"/>
      <c r="M10" s="71"/>
      <c r="N10" s="71"/>
      <c r="O10" s="71"/>
      <c r="P10" s="71"/>
      <c r="Q10" s="71"/>
      <c r="R10" s="71"/>
      <c r="S10" s="71"/>
      <c r="T10" s="71"/>
      <c r="U10" s="71"/>
      <c r="V10" s="71"/>
      <c r="W10" s="71"/>
      <c r="X10" s="71"/>
      <c r="Y10" s="71"/>
      <c r="Z10" s="71"/>
      <c r="AC10" s="54">
        <v>23</v>
      </c>
      <c r="AD10" s="92" t="e">
        <f t="shared" si="0"/>
        <v>#N/A</v>
      </c>
    </row>
    <row r="11" spans="1:51" x14ac:dyDescent="0.25">
      <c r="C11" s="103" t="s">
        <v>125</v>
      </c>
      <c r="D11" s="5"/>
      <c r="E11" s="114" t="s">
        <v>652</v>
      </c>
      <c r="F11" s="71"/>
      <c r="G11" s="71"/>
      <c r="H11" s="71"/>
      <c r="I11" s="71"/>
      <c r="J11" s="71"/>
      <c r="K11" s="71"/>
      <c r="L11" s="71"/>
      <c r="M11" s="71"/>
      <c r="N11" s="71"/>
      <c r="O11" s="71"/>
      <c r="P11" s="71"/>
      <c r="Q11" s="71"/>
      <c r="R11" s="71"/>
      <c r="S11" s="71"/>
      <c r="T11" s="71"/>
      <c r="U11" s="71"/>
      <c r="V11" s="71"/>
      <c r="W11" s="71"/>
      <c r="X11" s="71"/>
      <c r="Y11" s="71"/>
      <c r="Z11" s="71"/>
      <c r="AC11" s="54">
        <v>30</v>
      </c>
      <c r="AD11" s="92" t="e">
        <f t="shared" si="0"/>
        <v>#N/A</v>
      </c>
    </row>
    <row r="12" spans="1:51" ht="15.6" customHeight="1" x14ac:dyDescent="0.25">
      <c r="C12" s="103" t="s">
        <v>126</v>
      </c>
      <c r="D12" s="5"/>
      <c r="E12" s="114" t="s">
        <v>652</v>
      </c>
      <c r="F12" s="71"/>
      <c r="G12" s="71"/>
      <c r="H12" s="71"/>
      <c r="I12" s="71"/>
      <c r="J12" s="71"/>
      <c r="K12" s="71"/>
      <c r="L12" s="71"/>
      <c r="M12" s="71"/>
      <c r="N12" s="71"/>
      <c r="O12" s="71"/>
      <c r="P12" s="71"/>
      <c r="Q12" s="71"/>
      <c r="R12" s="71"/>
      <c r="S12" s="71"/>
      <c r="T12" s="71"/>
      <c r="U12" s="71"/>
      <c r="V12" s="71"/>
      <c r="W12" s="71"/>
      <c r="X12" s="71"/>
      <c r="Y12" s="71"/>
      <c r="Z12" s="71"/>
      <c r="AC12" s="54">
        <v>40</v>
      </c>
      <c r="AD12" s="92" t="e">
        <f t="shared" si="0"/>
        <v>#N/A</v>
      </c>
    </row>
    <row r="13" spans="1:51" ht="15.6" customHeight="1" x14ac:dyDescent="0.25">
      <c r="C13" s="103" t="s">
        <v>127</v>
      </c>
      <c r="D13" s="5"/>
      <c r="E13" s="114" t="s">
        <v>95</v>
      </c>
      <c r="F13" s="71"/>
      <c r="G13" s="71"/>
      <c r="H13" s="71"/>
      <c r="I13" s="71"/>
      <c r="J13" s="71"/>
      <c r="K13" s="71"/>
      <c r="L13" s="71"/>
      <c r="M13" s="71"/>
      <c r="N13" s="71"/>
      <c r="O13" s="71"/>
      <c r="P13" s="71"/>
      <c r="Q13" s="71"/>
      <c r="R13" s="71"/>
      <c r="S13" s="71"/>
      <c r="T13" s="71"/>
      <c r="U13" s="71"/>
      <c r="V13" s="71"/>
      <c r="W13" s="71"/>
      <c r="X13" s="71"/>
      <c r="Y13" s="71"/>
      <c r="Z13" s="71"/>
      <c r="AC13" s="54">
        <v>50</v>
      </c>
      <c r="AD13" s="92" t="e">
        <f t="shared" si="0"/>
        <v>#N/A</v>
      </c>
    </row>
    <row r="14" spans="1:51" ht="15.95" customHeight="1" thickBot="1" x14ac:dyDescent="0.3">
      <c r="C14" s="103" t="s">
        <v>128</v>
      </c>
      <c r="D14" s="5"/>
      <c r="E14" s="114" t="s">
        <v>95</v>
      </c>
      <c r="F14" s="71"/>
      <c r="G14" s="71"/>
      <c r="H14" s="71"/>
      <c r="I14" s="71"/>
      <c r="J14" s="71"/>
      <c r="K14" s="71"/>
      <c r="L14" s="71"/>
      <c r="M14" s="71"/>
      <c r="N14" s="71"/>
      <c r="O14" s="71"/>
      <c r="P14" s="71"/>
      <c r="Q14" s="71"/>
      <c r="R14" s="71"/>
      <c r="S14" s="71"/>
      <c r="T14" s="71"/>
      <c r="U14" s="71"/>
      <c r="V14" s="71"/>
      <c r="W14" s="71"/>
      <c r="X14" s="71"/>
      <c r="Y14" s="71"/>
      <c r="Z14" s="71"/>
      <c r="AC14" s="106">
        <v>60</v>
      </c>
      <c r="AD14" s="93" t="e">
        <f t="shared" si="0"/>
        <v>#N/A</v>
      </c>
    </row>
    <row r="15" spans="1:51" ht="15.6" customHeight="1" x14ac:dyDescent="0.25">
      <c r="C15" s="103" t="s">
        <v>130</v>
      </c>
      <c r="D15" s="5"/>
      <c r="E15" s="114" t="s">
        <v>95</v>
      </c>
      <c r="F15" s="71"/>
      <c r="G15" s="71"/>
      <c r="H15" s="71"/>
      <c r="I15" s="71"/>
      <c r="J15" s="71"/>
      <c r="K15" s="71"/>
      <c r="L15" s="71"/>
      <c r="M15" s="71"/>
      <c r="N15" s="71"/>
      <c r="O15" s="71"/>
      <c r="P15" s="71"/>
      <c r="Q15" s="71"/>
      <c r="R15" s="71"/>
      <c r="S15" s="71"/>
      <c r="T15" s="71"/>
      <c r="U15" s="71"/>
      <c r="V15" s="71"/>
      <c r="W15" s="71"/>
      <c r="X15" s="71"/>
      <c r="Y15" s="71"/>
      <c r="Z15" s="71"/>
    </row>
    <row r="16" spans="1:51" ht="15.95" customHeight="1" thickBot="1" x14ac:dyDescent="0.3">
      <c r="C16" s="103" t="s">
        <v>136</v>
      </c>
      <c r="D16" s="5"/>
      <c r="E16" s="114" t="s">
        <v>95</v>
      </c>
      <c r="F16" s="71"/>
      <c r="G16" s="71"/>
      <c r="H16" s="71"/>
      <c r="I16" s="71"/>
      <c r="J16" s="71"/>
      <c r="K16" s="71"/>
      <c r="L16" s="71"/>
      <c r="M16" s="71"/>
      <c r="N16" s="71"/>
      <c r="O16" s="71"/>
      <c r="P16" s="71"/>
      <c r="Q16" s="71"/>
      <c r="R16" s="71"/>
      <c r="S16" s="71"/>
      <c r="T16" s="71"/>
      <c r="U16" s="71"/>
      <c r="V16" s="71"/>
      <c r="W16" s="71"/>
      <c r="X16" s="71"/>
      <c r="Y16" s="71"/>
      <c r="Z16" s="71"/>
    </row>
    <row r="17" spans="1:43" ht="19.5" thickBot="1" x14ac:dyDescent="0.35">
      <c r="C17" s="103" t="s">
        <v>141</v>
      </c>
      <c r="D17" s="5"/>
      <c r="E17" s="114">
        <v>11.2</v>
      </c>
      <c r="F17" s="71"/>
      <c r="G17" s="71"/>
      <c r="H17" s="71"/>
      <c r="I17" s="71"/>
      <c r="J17" s="71"/>
      <c r="K17" s="71"/>
      <c r="L17" s="71"/>
      <c r="M17" s="71"/>
      <c r="N17" s="71"/>
      <c r="O17" s="71"/>
      <c r="P17" s="71"/>
      <c r="Q17" s="71"/>
      <c r="R17" s="71"/>
      <c r="S17" s="71"/>
      <c r="T17" s="71"/>
      <c r="U17" s="71"/>
      <c r="V17" s="71"/>
      <c r="W17" s="71"/>
      <c r="X17" s="71"/>
      <c r="Y17" s="71"/>
      <c r="Z17" s="71"/>
      <c r="AC17" s="62" t="s">
        <v>142</v>
      </c>
      <c r="AD17" s="58" t="s">
        <v>80</v>
      </c>
      <c r="AE17" s="133" t="str">
        <f>CONCATENATE($B$1," - ",$AH$1," at Qmin")</f>
        <v>THyGA Segment 700 - Heat Pumps - Unburnt H2 emissions at Qmin</v>
      </c>
      <c r="AF17" s="133"/>
      <c r="AG17" s="133"/>
      <c r="AH17" s="133"/>
      <c r="AI17" s="133"/>
      <c r="AJ17" s="134"/>
      <c r="AK17" s="58" t="s">
        <v>4</v>
      </c>
      <c r="AL17" s="133" t="str">
        <f>VLOOKUP($AH$1,List!$B$2:$C$13,2,0)</f>
        <v>Unburnt (ppm)</v>
      </c>
      <c r="AM17" s="133"/>
      <c r="AN17" s="133"/>
      <c r="AO17" s="133"/>
      <c r="AP17" s="133"/>
      <c r="AQ17" s="134"/>
    </row>
    <row r="18" spans="1:43" ht="15.95" customHeight="1" thickBot="1" x14ac:dyDescent="0.3">
      <c r="C18" s="103" t="s">
        <v>143</v>
      </c>
      <c r="D18" s="5"/>
      <c r="E18" s="114">
        <v>6</v>
      </c>
      <c r="F18" s="71"/>
      <c r="G18" s="71"/>
      <c r="H18" s="71"/>
      <c r="I18" s="71"/>
      <c r="J18" s="71"/>
      <c r="K18" s="71"/>
      <c r="L18" s="71"/>
      <c r="M18" s="71"/>
      <c r="N18" s="71"/>
      <c r="O18" s="71"/>
      <c r="P18" s="71"/>
      <c r="Q18" s="71"/>
      <c r="R18" s="71"/>
      <c r="S18" s="71"/>
      <c r="T18" s="71"/>
      <c r="U18" s="71"/>
      <c r="V18" s="71"/>
      <c r="W18" s="71"/>
      <c r="X18" s="71"/>
      <c r="Y18" s="71"/>
      <c r="Z18" s="71"/>
      <c r="AC18" s="55" t="s">
        <v>89</v>
      </c>
      <c r="AD18" s="59" t="str">
        <f>IF(AD$3="","",LEFT(AD$3,4))</f>
        <v>GA14</v>
      </c>
    </row>
    <row r="19" spans="1:43" ht="15.95" customHeight="1" x14ac:dyDescent="0.25">
      <c r="C19" s="103" t="s">
        <v>145</v>
      </c>
      <c r="D19" s="5"/>
      <c r="E19" s="114" t="s">
        <v>653</v>
      </c>
      <c r="F19" s="71"/>
      <c r="G19" s="71"/>
      <c r="H19" s="71"/>
      <c r="I19" s="71"/>
      <c r="J19" s="71"/>
      <c r="K19" s="71"/>
      <c r="L19" s="71"/>
      <c r="M19" s="71"/>
      <c r="N19" s="71"/>
      <c r="O19" s="71"/>
      <c r="P19" s="71"/>
      <c r="Q19" s="71"/>
      <c r="R19" s="71"/>
      <c r="S19" s="71"/>
      <c r="T19" s="71"/>
      <c r="U19" s="71"/>
      <c r="V19" s="71"/>
      <c r="W19" s="71"/>
      <c r="X19" s="71"/>
      <c r="Y19" s="71"/>
      <c r="Z19" s="71"/>
      <c r="AC19" s="53">
        <v>0</v>
      </c>
      <c r="AD19" s="35" t="e">
        <f>VLOOKUP(CONCATENATE($AH$1," - ",$AC19,"%"),$A$134:$Z$233,MATCH(AD$3,$E$3:$Z$3,0)+4,0)</f>
        <v>#N/A</v>
      </c>
    </row>
    <row r="20" spans="1:43" x14ac:dyDescent="0.25">
      <c r="C20" s="103" t="s">
        <v>152</v>
      </c>
      <c r="D20" s="5"/>
      <c r="E20" s="114" t="s">
        <v>155</v>
      </c>
      <c r="F20" s="71"/>
      <c r="G20" s="71"/>
      <c r="H20" s="71"/>
      <c r="I20" s="71"/>
      <c r="J20" s="71"/>
      <c r="K20" s="71"/>
      <c r="L20" s="71"/>
      <c r="M20" s="71"/>
      <c r="N20" s="71"/>
      <c r="O20" s="71"/>
      <c r="P20" s="71"/>
      <c r="Q20" s="71"/>
      <c r="R20" s="71"/>
      <c r="S20" s="71"/>
      <c r="T20" s="71"/>
      <c r="U20" s="71"/>
      <c r="V20" s="71"/>
      <c r="W20" s="71"/>
      <c r="X20" s="71"/>
      <c r="Y20" s="71"/>
      <c r="Z20" s="71"/>
      <c r="AC20" s="54">
        <v>10</v>
      </c>
      <c r="AD20" s="92" t="e">
        <f t="shared" ref="AD20:AD26" si="1">VLOOKUP(CONCATENATE($AH$1," - ",$AC20,"%"),$A$134:$Z$233,MATCH(AD$3,$E$3:$Z$3,0)+4,0)</f>
        <v>#N/A</v>
      </c>
    </row>
    <row r="21" spans="1:43" x14ac:dyDescent="0.25">
      <c r="C21" s="103" t="s">
        <v>158</v>
      </c>
      <c r="D21" s="5"/>
      <c r="E21" s="114" t="s">
        <v>654</v>
      </c>
      <c r="F21" s="71"/>
      <c r="G21" s="71"/>
      <c r="H21" s="71"/>
      <c r="I21" s="71"/>
      <c r="J21" s="71"/>
      <c r="K21" s="71"/>
      <c r="L21" s="71"/>
      <c r="M21" s="71"/>
      <c r="N21" s="71"/>
      <c r="O21" s="71"/>
      <c r="P21" s="71"/>
      <c r="Q21" s="71"/>
      <c r="R21" s="71"/>
      <c r="S21" s="71"/>
      <c r="T21" s="71"/>
      <c r="U21" s="71"/>
      <c r="V21" s="71"/>
      <c r="W21" s="71"/>
      <c r="X21" s="71"/>
      <c r="Y21" s="71"/>
      <c r="Z21" s="71"/>
      <c r="AC21" s="54">
        <v>20</v>
      </c>
      <c r="AD21" s="92" t="e">
        <f t="shared" si="1"/>
        <v>#N/A</v>
      </c>
    </row>
    <row r="22" spans="1:43" x14ac:dyDescent="0.25">
      <c r="C22" s="103" t="s">
        <v>162</v>
      </c>
      <c r="D22" s="5"/>
      <c r="E22" s="114" t="s">
        <v>118</v>
      </c>
      <c r="F22" s="71"/>
      <c r="G22" s="71"/>
      <c r="H22" s="71"/>
      <c r="I22" s="71"/>
      <c r="J22" s="71"/>
      <c r="K22" s="71"/>
      <c r="L22" s="71"/>
      <c r="M22" s="71"/>
      <c r="N22" s="71"/>
      <c r="O22" s="71"/>
      <c r="P22" s="71"/>
      <c r="Q22" s="71"/>
      <c r="R22" s="71"/>
      <c r="S22" s="71"/>
      <c r="T22" s="71"/>
      <c r="U22" s="71"/>
      <c r="V22" s="71"/>
      <c r="W22" s="71"/>
      <c r="X22" s="71"/>
      <c r="Y22" s="71"/>
      <c r="Z22" s="71"/>
      <c r="AC22" s="54">
        <v>23</v>
      </c>
      <c r="AD22" s="92" t="e">
        <f t="shared" si="1"/>
        <v>#N/A</v>
      </c>
    </row>
    <row r="23" spans="1:43" x14ac:dyDescent="0.25">
      <c r="C23" s="103" t="s">
        <v>164</v>
      </c>
      <c r="D23" s="5"/>
      <c r="E23" s="114" t="s">
        <v>315</v>
      </c>
      <c r="F23" s="71"/>
      <c r="G23" s="71"/>
      <c r="H23" s="71"/>
      <c r="I23" s="71"/>
      <c r="J23" s="71"/>
      <c r="K23" s="71"/>
      <c r="L23" s="71"/>
      <c r="M23" s="71"/>
      <c r="N23" s="71"/>
      <c r="O23" s="71"/>
      <c r="P23" s="71"/>
      <c r="Q23" s="71"/>
      <c r="R23" s="71"/>
      <c r="S23" s="71"/>
      <c r="T23" s="71"/>
      <c r="U23" s="71"/>
      <c r="V23" s="71"/>
      <c r="W23" s="71"/>
      <c r="X23" s="71"/>
      <c r="Y23" s="71"/>
      <c r="Z23" s="71"/>
      <c r="AC23" s="54">
        <v>30</v>
      </c>
      <c r="AD23" s="92" t="e">
        <f t="shared" si="1"/>
        <v>#N/A</v>
      </c>
    </row>
    <row r="24" spans="1:43" ht="15.75" thickBot="1" x14ac:dyDescent="0.3">
      <c r="C24" s="104" t="s">
        <v>178</v>
      </c>
      <c r="D24" s="105"/>
      <c r="E24" s="87">
        <v>2021</v>
      </c>
      <c r="F24" s="71"/>
      <c r="G24" s="71"/>
      <c r="H24" s="71"/>
      <c r="I24" s="71"/>
      <c r="J24" s="71"/>
      <c r="K24" s="71"/>
      <c r="L24" s="71"/>
      <c r="M24" s="71"/>
      <c r="N24" s="71"/>
      <c r="O24" s="71"/>
      <c r="P24" s="71"/>
      <c r="Q24" s="71"/>
      <c r="R24" s="71"/>
      <c r="S24" s="71"/>
      <c r="T24" s="71"/>
      <c r="U24" s="71"/>
      <c r="V24" s="71"/>
      <c r="W24" s="71"/>
      <c r="X24" s="71"/>
      <c r="Y24" s="71"/>
      <c r="Z24" s="71"/>
      <c r="AC24" s="54">
        <v>40</v>
      </c>
      <c r="AD24" s="92" t="e">
        <f t="shared" si="1"/>
        <v>#N/A</v>
      </c>
    </row>
    <row r="25" spans="1:43" x14ac:dyDescent="0.25">
      <c r="E25" s="1"/>
      <c r="F25"/>
      <c r="G25"/>
      <c r="H25"/>
      <c r="I25"/>
      <c r="J25"/>
      <c r="K25"/>
      <c r="L25"/>
      <c r="M25"/>
      <c r="N25"/>
      <c r="O25"/>
      <c r="P25"/>
      <c r="Q25"/>
      <c r="R25"/>
      <c r="S25"/>
      <c r="T25"/>
      <c r="U25"/>
      <c r="V25"/>
      <c r="W25"/>
      <c r="X25"/>
      <c r="Y25"/>
      <c r="Z25"/>
      <c r="AC25" s="54">
        <v>50</v>
      </c>
      <c r="AD25" s="92" t="e">
        <f t="shared" si="1"/>
        <v>#N/A</v>
      </c>
    </row>
    <row r="26" spans="1:43" ht="15.75" thickBot="1" x14ac:dyDescent="0.3">
      <c r="E26" s="1"/>
      <c r="F26"/>
      <c r="G26"/>
      <c r="H26"/>
      <c r="I26"/>
      <c r="J26"/>
      <c r="K26"/>
      <c r="L26"/>
      <c r="M26"/>
      <c r="N26"/>
      <c r="O26"/>
      <c r="P26"/>
      <c r="Q26"/>
      <c r="R26"/>
      <c r="S26"/>
      <c r="T26"/>
      <c r="U26"/>
      <c r="V26"/>
      <c r="W26"/>
      <c r="X26"/>
      <c r="Y26"/>
      <c r="Z26"/>
      <c r="AC26" s="106">
        <v>60</v>
      </c>
      <c r="AD26" s="93" t="e">
        <f t="shared" si="1"/>
        <v>#N/A</v>
      </c>
    </row>
    <row r="27" spans="1:43" x14ac:dyDescent="0.25">
      <c r="E27" s="1"/>
      <c r="F27"/>
      <c r="G27"/>
      <c r="H27"/>
      <c r="I27"/>
      <c r="J27"/>
      <c r="K27"/>
      <c r="L27"/>
      <c r="M27"/>
      <c r="N27"/>
      <c r="O27"/>
      <c r="P27"/>
      <c r="Q27"/>
      <c r="R27"/>
      <c r="S27"/>
      <c r="T27"/>
      <c r="U27"/>
      <c r="V27"/>
      <c r="W27"/>
      <c r="X27"/>
      <c r="Y27"/>
      <c r="Z27"/>
    </row>
    <row r="28" spans="1:43" ht="18.75" thickBot="1" x14ac:dyDescent="0.3">
      <c r="B28" s="32" t="s">
        <v>188</v>
      </c>
      <c r="E28" s="1"/>
      <c r="F28"/>
      <c r="G28"/>
      <c r="H28"/>
      <c r="I28"/>
      <c r="J28"/>
      <c r="K28"/>
      <c r="L28"/>
      <c r="M28"/>
      <c r="N28"/>
      <c r="O28"/>
      <c r="P28"/>
      <c r="Q28"/>
      <c r="R28"/>
      <c r="S28"/>
      <c r="T28"/>
      <c r="U28"/>
      <c r="V28"/>
      <c r="W28"/>
      <c r="X28"/>
      <c r="Y28"/>
      <c r="Z28"/>
    </row>
    <row r="29" spans="1:43" ht="18.75" x14ac:dyDescent="0.3">
      <c r="C29" s="40" t="s">
        <v>189</v>
      </c>
      <c r="D29" s="45"/>
      <c r="E29" s="41"/>
      <c r="F29" s="73"/>
      <c r="G29" s="73"/>
      <c r="H29" s="73"/>
      <c r="I29" s="73"/>
      <c r="J29" s="73"/>
      <c r="K29" s="73"/>
      <c r="L29" s="73"/>
      <c r="M29" s="73"/>
      <c r="N29" s="73"/>
      <c r="O29" s="73"/>
      <c r="P29" s="73"/>
      <c r="Q29" s="73"/>
      <c r="R29" s="73"/>
      <c r="S29" s="73"/>
      <c r="T29" s="73"/>
      <c r="U29" s="73"/>
      <c r="V29" s="73"/>
      <c r="W29" s="73"/>
      <c r="X29" s="73"/>
      <c r="Y29" s="73"/>
      <c r="Z29" s="73"/>
    </row>
    <row r="30" spans="1:43" x14ac:dyDescent="0.25">
      <c r="A30" s="52" t="str">
        <f>CONCATENATE(C29," - ",D30,"%")</f>
        <v>H2 - 0%</v>
      </c>
      <c r="C30" s="128" t="s">
        <v>124</v>
      </c>
      <c r="D30" s="38">
        <v>0</v>
      </c>
      <c r="E30" s="67" t="e">
        <v>#N/A</v>
      </c>
      <c r="F30" s="74"/>
      <c r="G30" s="74"/>
      <c r="H30" s="74"/>
      <c r="I30" s="74"/>
      <c r="J30" s="74"/>
      <c r="K30" s="74"/>
      <c r="L30" s="74"/>
      <c r="M30" s="74"/>
      <c r="N30" s="74"/>
      <c r="O30" s="74"/>
      <c r="P30" s="74"/>
      <c r="Q30" s="74"/>
      <c r="R30" s="74"/>
      <c r="S30" s="74"/>
      <c r="T30" s="74"/>
      <c r="U30" s="74"/>
      <c r="V30" s="74"/>
      <c r="W30" s="74"/>
      <c r="X30" s="74"/>
      <c r="Y30" s="74"/>
      <c r="Z30" s="74"/>
    </row>
    <row r="31" spans="1:43" x14ac:dyDescent="0.25">
      <c r="A31" s="52" t="str">
        <f>CONCATENATE(C29," - ",D31,"%")</f>
        <v>H2 - 10%</v>
      </c>
      <c r="C31" s="123"/>
      <c r="D31" s="94">
        <v>10</v>
      </c>
      <c r="E31" s="68" t="e">
        <v>#N/A</v>
      </c>
      <c r="F31" s="74"/>
      <c r="G31" s="74"/>
      <c r="H31" s="74"/>
      <c r="I31" s="74"/>
      <c r="J31" s="74"/>
      <c r="K31" s="74"/>
      <c r="L31" s="74"/>
      <c r="M31" s="74"/>
      <c r="N31" s="74"/>
      <c r="O31" s="74"/>
      <c r="P31" s="74"/>
      <c r="Q31" s="74"/>
      <c r="R31" s="74"/>
      <c r="S31" s="74"/>
      <c r="T31" s="74"/>
      <c r="U31" s="74"/>
      <c r="V31" s="74"/>
      <c r="W31" s="74"/>
      <c r="X31" s="74"/>
      <c r="Y31" s="74"/>
      <c r="Z31" s="74"/>
    </row>
    <row r="32" spans="1:43" x14ac:dyDescent="0.25">
      <c r="A32" s="52" t="str">
        <f>CONCATENATE(C29," - ",D32,"%")</f>
        <v>H2 - 20%</v>
      </c>
      <c r="C32" s="123"/>
      <c r="D32" s="94">
        <v>20</v>
      </c>
      <c r="E32" s="68">
        <v>20</v>
      </c>
      <c r="F32" s="74"/>
      <c r="G32" s="74"/>
      <c r="H32" s="74"/>
      <c r="I32" s="74"/>
      <c r="J32" s="74"/>
      <c r="K32" s="74"/>
      <c r="L32" s="74"/>
      <c r="M32" s="74"/>
      <c r="N32" s="74"/>
      <c r="O32" s="74"/>
      <c r="P32" s="74"/>
      <c r="Q32" s="74"/>
      <c r="R32" s="74"/>
      <c r="S32" s="74"/>
      <c r="T32" s="74"/>
      <c r="U32" s="74"/>
      <c r="V32" s="74"/>
      <c r="W32" s="74"/>
      <c r="X32" s="74"/>
      <c r="Y32" s="74"/>
      <c r="Z32" s="74"/>
    </row>
    <row r="33" spans="1:26" x14ac:dyDescent="0.25">
      <c r="A33" s="52" t="str">
        <f>CONCATENATE(C29," - ",D33,"%")</f>
        <v>H2 - 23%</v>
      </c>
      <c r="C33" s="123"/>
      <c r="D33" s="94">
        <v>23</v>
      </c>
      <c r="E33" s="68">
        <v>23</v>
      </c>
      <c r="F33" s="74"/>
      <c r="G33" s="74"/>
      <c r="H33" s="74"/>
      <c r="I33" s="74"/>
      <c r="J33" s="74"/>
      <c r="K33" s="74"/>
      <c r="L33" s="74"/>
      <c r="M33" s="74"/>
      <c r="N33" s="74"/>
      <c r="O33" s="74"/>
      <c r="P33" s="74"/>
      <c r="Q33" s="74"/>
      <c r="R33" s="74"/>
      <c r="S33" s="74"/>
      <c r="T33" s="74"/>
      <c r="U33" s="74"/>
      <c r="V33" s="74"/>
      <c r="W33" s="74"/>
      <c r="X33" s="74"/>
      <c r="Y33" s="74"/>
      <c r="Z33" s="74"/>
    </row>
    <row r="34" spans="1:26" x14ac:dyDescent="0.25">
      <c r="A34" s="52" t="str">
        <f>CONCATENATE(C29," - ",D34,"%")</f>
        <v>H2 - 30%</v>
      </c>
      <c r="C34" s="123"/>
      <c r="D34" s="94">
        <v>30</v>
      </c>
      <c r="E34" s="68">
        <v>30</v>
      </c>
      <c r="F34" s="74"/>
      <c r="G34" s="74"/>
      <c r="H34" s="74"/>
      <c r="I34" s="74"/>
      <c r="J34" s="74"/>
      <c r="K34" s="74"/>
      <c r="L34" s="74"/>
      <c r="M34" s="74"/>
      <c r="N34" s="74"/>
      <c r="O34" s="74"/>
      <c r="P34" s="74"/>
      <c r="Q34" s="74"/>
      <c r="R34" s="74"/>
      <c r="S34" s="74"/>
      <c r="T34" s="74"/>
      <c r="U34" s="74"/>
      <c r="V34" s="74"/>
      <c r="W34" s="74"/>
      <c r="X34" s="74"/>
      <c r="Y34" s="74"/>
      <c r="Z34" s="74"/>
    </row>
    <row r="35" spans="1:26" x14ac:dyDescent="0.25">
      <c r="A35" s="52" t="str">
        <f>CONCATENATE(C29," - ",D35,"%")</f>
        <v>H2 - 40%</v>
      </c>
      <c r="C35" s="123"/>
      <c r="D35" s="94">
        <v>40</v>
      </c>
      <c r="E35" s="68">
        <v>40</v>
      </c>
      <c r="F35" s="74"/>
      <c r="G35" s="74"/>
      <c r="H35" s="74"/>
      <c r="I35" s="74"/>
      <c r="J35" s="74"/>
      <c r="K35" s="74"/>
      <c r="L35" s="74"/>
      <c r="M35" s="74"/>
      <c r="N35" s="74"/>
      <c r="O35" s="74"/>
      <c r="P35" s="74"/>
      <c r="Q35" s="74"/>
      <c r="R35" s="74"/>
      <c r="S35" s="74"/>
      <c r="T35" s="74"/>
      <c r="U35" s="74"/>
      <c r="V35" s="74"/>
      <c r="W35" s="74"/>
      <c r="X35" s="74"/>
      <c r="Y35" s="74"/>
      <c r="Z35" s="74"/>
    </row>
    <row r="36" spans="1:26" x14ac:dyDescent="0.25">
      <c r="A36" s="52" t="str">
        <f>CONCATENATE(C29," - ",D36,"%")</f>
        <v>H2 - 50%</v>
      </c>
      <c r="C36" s="123"/>
      <c r="D36" s="94">
        <v>50</v>
      </c>
      <c r="E36" s="68" t="e">
        <v>#N/A</v>
      </c>
      <c r="F36" s="74"/>
      <c r="G36" s="74"/>
      <c r="H36" s="74"/>
      <c r="I36" s="74"/>
      <c r="J36" s="74"/>
      <c r="K36" s="74"/>
      <c r="L36" s="74"/>
      <c r="M36" s="74"/>
      <c r="N36" s="74"/>
      <c r="O36" s="74"/>
      <c r="P36" s="74"/>
      <c r="Q36" s="74"/>
      <c r="R36" s="74"/>
      <c r="S36" s="74"/>
      <c r="T36" s="74"/>
      <c r="U36" s="74"/>
      <c r="V36" s="74"/>
      <c r="W36" s="74"/>
      <c r="X36" s="74"/>
      <c r="Y36" s="74"/>
      <c r="Z36" s="74"/>
    </row>
    <row r="37" spans="1:26" ht="15.75" thickBot="1" x14ac:dyDescent="0.3">
      <c r="A37" s="52" t="str">
        <f>CONCATENATE(C29," - ",D37,"%")</f>
        <v>H2 - 60%</v>
      </c>
      <c r="C37" s="124"/>
      <c r="D37" s="95">
        <v>60</v>
      </c>
      <c r="E37" s="112" t="e">
        <v>#N/A</v>
      </c>
      <c r="F37" s="74"/>
      <c r="G37" s="74"/>
      <c r="H37" s="74"/>
      <c r="I37" s="74"/>
      <c r="J37" s="74"/>
      <c r="K37" s="74"/>
      <c r="L37" s="74"/>
      <c r="M37" s="74"/>
      <c r="N37" s="74"/>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73"/>
      <c r="G38" s="73"/>
      <c r="H38" s="73"/>
      <c r="I38" s="73"/>
      <c r="J38" s="73"/>
      <c r="K38" s="73"/>
      <c r="L38" s="73"/>
      <c r="M38" s="73"/>
      <c r="N38" s="73"/>
      <c r="O38" s="73"/>
      <c r="P38" s="73"/>
      <c r="Q38" s="73"/>
      <c r="R38" s="73"/>
      <c r="S38" s="73"/>
      <c r="T38" s="73"/>
      <c r="U38" s="73"/>
      <c r="V38" s="73"/>
      <c r="W38" s="73"/>
      <c r="X38" s="73"/>
      <c r="Y38" s="73"/>
      <c r="Z38" s="73"/>
    </row>
    <row r="39" spans="1:26" x14ac:dyDescent="0.25">
      <c r="A39" s="52" t="str">
        <f>CONCATENATE(C38," - ",D39,"%")</f>
        <v>Wobbe index - 0%</v>
      </c>
      <c r="C39" s="122" t="s">
        <v>124</v>
      </c>
      <c r="D39" s="11">
        <v>0</v>
      </c>
      <c r="E39" s="69">
        <v>50.606323934612639</v>
      </c>
      <c r="F39" s="74"/>
      <c r="G39" s="74"/>
      <c r="H39" s="74"/>
      <c r="I39" s="74"/>
      <c r="J39" s="74"/>
      <c r="K39" s="74"/>
      <c r="L39" s="74"/>
      <c r="M39" s="74"/>
      <c r="N39" s="74"/>
      <c r="O39" s="74"/>
      <c r="P39" s="74"/>
      <c r="Q39" s="74"/>
      <c r="R39" s="74"/>
      <c r="S39" s="74"/>
      <c r="T39" s="74"/>
      <c r="U39" s="74"/>
      <c r="V39" s="74"/>
      <c r="W39" s="74"/>
      <c r="X39" s="74"/>
      <c r="Y39" s="74"/>
      <c r="Z39" s="74"/>
    </row>
    <row r="40" spans="1:26" x14ac:dyDescent="0.25">
      <c r="A40" s="52" t="str">
        <f>CONCATENATE(C38," - ",D40,"%")</f>
        <v>Wobbe index - 10%</v>
      </c>
      <c r="C40" s="123"/>
      <c r="D40" s="94">
        <v>10</v>
      </c>
      <c r="E40" s="68" t="e">
        <v>#N/A</v>
      </c>
      <c r="F40" s="74"/>
      <c r="G40" s="74"/>
      <c r="H40" s="74"/>
      <c r="I40" s="74"/>
      <c r="J40" s="74"/>
      <c r="K40" s="74"/>
      <c r="L40" s="74"/>
      <c r="M40" s="74"/>
      <c r="N40" s="74"/>
      <c r="O40" s="74"/>
      <c r="P40" s="74"/>
      <c r="Q40" s="74"/>
      <c r="R40" s="74"/>
      <c r="S40" s="74"/>
      <c r="T40" s="74"/>
      <c r="U40" s="74"/>
      <c r="V40" s="74"/>
      <c r="W40" s="74"/>
      <c r="X40" s="74"/>
      <c r="Y40" s="74"/>
      <c r="Z40" s="74"/>
    </row>
    <row r="41" spans="1:26" x14ac:dyDescent="0.25">
      <c r="A41" s="52" t="str">
        <f>CONCATENATE(C38," - ",D41,"%")</f>
        <v>Wobbe index - 20%</v>
      </c>
      <c r="C41" s="123"/>
      <c r="D41" s="94">
        <v>20</v>
      </c>
      <c r="E41" s="68">
        <v>48.146710177780569</v>
      </c>
      <c r="F41" s="74"/>
      <c r="G41" s="74"/>
      <c r="H41" s="74"/>
      <c r="I41" s="74"/>
      <c r="J41" s="74"/>
      <c r="K41" s="74"/>
      <c r="L41" s="74"/>
      <c r="M41" s="74"/>
      <c r="N41" s="74"/>
      <c r="O41" s="74"/>
      <c r="P41" s="74"/>
      <c r="Q41" s="74"/>
      <c r="R41" s="74"/>
      <c r="S41" s="74"/>
      <c r="T41" s="74"/>
      <c r="U41" s="74"/>
      <c r="V41" s="74"/>
      <c r="W41" s="74"/>
      <c r="X41" s="74"/>
      <c r="Y41" s="74"/>
      <c r="Z41" s="74"/>
    </row>
    <row r="42" spans="1:26" x14ac:dyDescent="0.25">
      <c r="A42" s="52" t="str">
        <f>CONCATENATE(C38," - ",D42,"%")</f>
        <v>Wobbe index - 23%</v>
      </c>
      <c r="C42" s="123"/>
      <c r="D42" s="94">
        <v>23</v>
      </c>
      <c r="E42" s="68">
        <v>47.777573656261602</v>
      </c>
      <c r="F42" s="74"/>
      <c r="G42" s="74"/>
      <c r="H42" s="74"/>
      <c r="I42" s="74"/>
      <c r="J42" s="74"/>
      <c r="K42" s="74"/>
      <c r="L42" s="74"/>
      <c r="M42" s="74"/>
      <c r="N42" s="74"/>
      <c r="O42" s="74"/>
      <c r="P42" s="74"/>
      <c r="Q42" s="74"/>
      <c r="R42" s="74"/>
      <c r="S42" s="74"/>
      <c r="T42" s="74"/>
      <c r="U42" s="74"/>
      <c r="V42" s="74"/>
      <c r="W42" s="74"/>
      <c r="X42" s="74"/>
      <c r="Y42" s="74"/>
      <c r="Z42" s="74"/>
    </row>
    <row r="43" spans="1:26" x14ac:dyDescent="0.25">
      <c r="A43" s="52" t="str">
        <f>CONCATENATE(C38," - ",D43,"%")</f>
        <v>Wobbe index - 30%</v>
      </c>
      <c r="C43" s="123"/>
      <c r="D43" s="94">
        <v>30</v>
      </c>
      <c r="E43" s="68">
        <v>46.919983815077522</v>
      </c>
      <c r="F43" s="74"/>
      <c r="G43" s="74"/>
      <c r="H43" s="74"/>
      <c r="I43" s="74"/>
      <c r="J43" s="74"/>
      <c r="K43" s="74"/>
      <c r="L43" s="74"/>
      <c r="M43" s="74"/>
      <c r="N43" s="74"/>
      <c r="O43" s="74"/>
      <c r="P43" s="74"/>
      <c r="Q43" s="74"/>
      <c r="R43" s="74"/>
      <c r="S43" s="74"/>
      <c r="T43" s="74"/>
      <c r="U43" s="74"/>
      <c r="V43" s="74"/>
      <c r="W43" s="74"/>
      <c r="X43" s="74"/>
      <c r="Y43" s="74"/>
      <c r="Z43" s="74"/>
    </row>
    <row r="44" spans="1:26" x14ac:dyDescent="0.25">
      <c r="A44" s="52" t="str">
        <f>CONCATENATE(C38," - ",D44,"%")</f>
        <v>Wobbe index - 40%</v>
      </c>
      <c r="C44" s="123"/>
      <c r="D44" s="94">
        <v>40</v>
      </c>
      <c r="E44" s="68">
        <v>45.714470083951518</v>
      </c>
      <c r="F44" s="74"/>
      <c r="G44" s="74"/>
      <c r="H44" s="74"/>
      <c r="I44" s="74"/>
      <c r="J44" s="74"/>
      <c r="K44" s="74"/>
      <c r="L44" s="74"/>
      <c r="M44" s="74"/>
      <c r="N44" s="74"/>
      <c r="O44" s="74"/>
      <c r="P44" s="74"/>
      <c r="Q44" s="74"/>
      <c r="R44" s="74"/>
      <c r="S44" s="74"/>
      <c r="T44" s="74"/>
      <c r="U44" s="74"/>
      <c r="V44" s="74"/>
      <c r="W44" s="74"/>
      <c r="X44" s="74"/>
      <c r="Y44" s="74"/>
      <c r="Z44" s="74"/>
    </row>
    <row r="45" spans="1:26" x14ac:dyDescent="0.25">
      <c r="A45" s="52" t="str">
        <f>CONCATENATE(C38," - ",D45,"%")</f>
        <v>Wobbe index - 50%</v>
      </c>
      <c r="C45" s="123"/>
      <c r="D45" s="94">
        <v>50</v>
      </c>
      <c r="E45" s="68" t="e">
        <v>#N/A</v>
      </c>
      <c r="F45" s="74"/>
      <c r="G45" s="74"/>
      <c r="H45" s="74"/>
      <c r="I45" s="74"/>
      <c r="J45" s="74"/>
      <c r="K45" s="74"/>
      <c r="L45" s="74"/>
      <c r="M45" s="74"/>
      <c r="N45" s="74"/>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2" t="e">
        <v>#N/A</v>
      </c>
      <c r="F46" s="74"/>
      <c r="G46" s="74"/>
      <c r="H46" s="74"/>
      <c r="I46" s="74"/>
      <c r="J46" s="74"/>
      <c r="K46" s="74"/>
      <c r="L46" s="74"/>
      <c r="M46" s="74"/>
      <c r="N46" s="74"/>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73"/>
      <c r="G47" s="73"/>
      <c r="H47" s="73"/>
      <c r="I47" s="73"/>
      <c r="J47" s="73"/>
      <c r="K47" s="73"/>
      <c r="L47" s="73"/>
      <c r="M47" s="73"/>
      <c r="N47" s="73"/>
      <c r="O47" s="73"/>
      <c r="P47" s="73"/>
      <c r="Q47" s="73"/>
      <c r="R47" s="73"/>
      <c r="S47" s="73"/>
      <c r="T47" s="73"/>
      <c r="U47" s="73"/>
      <c r="V47" s="73"/>
      <c r="W47" s="73"/>
      <c r="X47" s="73"/>
      <c r="Y47" s="73"/>
      <c r="Z47" s="73"/>
    </row>
    <row r="48" spans="1:26" x14ac:dyDescent="0.25">
      <c r="A48" s="52" t="str">
        <f>CONCATENATE(C47," - ",D48,"%")</f>
        <v>Efficiency (Hi) - 0%</v>
      </c>
      <c r="C48" s="122" t="s">
        <v>124</v>
      </c>
      <c r="D48" s="11">
        <v>0</v>
      </c>
      <c r="E48" s="69">
        <v>151.18743292085773</v>
      </c>
      <c r="F48" s="74"/>
      <c r="G48" s="74"/>
      <c r="H48" s="74"/>
      <c r="I48" s="74"/>
      <c r="J48" s="74"/>
      <c r="K48" s="74"/>
      <c r="L48" s="74"/>
      <c r="M48" s="74"/>
      <c r="N48" s="74"/>
      <c r="O48" s="74"/>
      <c r="P48" s="74"/>
      <c r="Q48" s="74"/>
      <c r="R48" s="74"/>
      <c r="S48" s="74"/>
      <c r="T48" s="74"/>
      <c r="U48" s="74"/>
      <c r="V48" s="74"/>
      <c r="W48" s="74"/>
      <c r="X48" s="74"/>
      <c r="Y48" s="74"/>
      <c r="Z48" s="74"/>
    </row>
    <row r="49" spans="1:26" x14ac:dyDescent="0.25">
      <c r="A49" s="52" t="str">
        <f>CONCATENATE(C47," - ",D49,"%")</f>
        <v>Efficiency (Hi) - 10%</v>
      </c>
      <c r="C49" s="123"/>
      <c r="D49" s="94">
        <v>10</v>
      </c>
      <c r="E49" s="68" t="e">
        <v>#N/A</v>
      </c>
      <c r="F49" s="74"/>
      <c r="G49" s="74"/>
      <c r="H49" s="74"/>
      <c r="I49" s="74"/>
      <c r="J49" s="74"/>
      <c r="K49" s="74"/>
      <c r="L49" s="74"/>
      <c r="M49" s="74"/>
      <c r="N49" s="74"/>
      <c r="O49" s="74"/>
      <c r="P49" s="74"/>
      <c r="Q49" s="74"/>
      <c r="R49" s="74"/>
      <c r="S49" s="74"/>
      <c r="T49" s="74"/>
      <c r="U49" s="74"/>
      <c r="V49" s="74"/>
      <c r="W49" s="74"/>
      <c r="X49" s="74"/>
      <c r="Y49" s="74"/>
      <c r="Z49" s="74"/>
    </row>
    <row r="50" spans="1:26" x14ac:dyDescent="0.25">
      <c r="A50" s="52" t="str">
        <f>CONCATENATE(C47," - ",D50,"%")</f>
        <v>Efficiency (Hi) - 20%</v>
      </c>
      <c r="C50" s="123"/>
      <c r="D50" s="94">
        <v>20</v>
      </c>
      <c r="E50" s="68">
        <v>150.95655443676748</v>
      </c>
      <c r="F50" s="74"/>
      <c r="G50" s="74"/>
      <c r="H50" s="74"/>
      <c r="I50" s="74"/>
      <c r="J50" s="74"/>
      <c r="K50" s="74"/>
      <c r="L50" s="74"/>
      <c r="M50" s="74"/>
      <c r="N50" s="74"/>
      <c r="O50" s="74"/>
      <c r="P50" s="74"/>
      <c r="Q50" s="74"/>
      <c r="R50" s="74"/>
      <c r="S50" s="74"/>
      <c r="T50" s="74"/>
      <c r="U50" s="74"/>
      <c r="V50" s="74"/>
      <c r="W50" s="74"/>
      <c r="X50" s="74"/>
      <c r="Y50" s="74"/>
      <c r="Z50" s="74"/>
    </row>
    <row r="51" spans="1:26" x14ac:dyDescent="0.25">
      <c r="A51" s="52" t="str">
        <f>CONCATENATE(C47," - ",D51,"%")</f>
        <v>Efficiency (Hi) - 23%</v>
      </c>
      <c r="C51" s="123"/>
      <c r="D51" s="94">
        <v>23</v>
      </c>
      <c r="E51" s="68">
        <v>153.70334468346374</v>
      </c>
      <c r="F51" s="74"/>
      <c r="G51" s="74"/>
      <c r="H51" s="74"/>
      <c r="I51" s="74"/>
      <c r="J51" s="74"/>
      <c r="K51" s="74"/>
      <c r="L51" s="74"/>
      <c r="M51" s="74"/>
      <c r="N51" s="74"/>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8">
        <v>151.15096651012317</v>
      </c>
      <c r="F52" s="74"/>
      <c r="G52" s="74"/>
      <c r="H52" s="74"/>
      <c r="I52" s="74"/>
      <c r="J52" s="74"/>
      <c r="K52" s="74"/>
      <c r="L52" s="74"/>
      <c r="M52" s="74"/>
      <c r="N52" s="74"/>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8" t="e">
        <v>#N/A</v>
      </c>
      <c r="F53" s="74"/>
      <c r="G53" s="74"/>
      <c r="H53" s="74"/>
      <c r="I53" s="74"/>
      <c r="J53" s="74"/>
      <c r="K53" s="74"/>
      <c r="L53" s="74"/>
      <c r="M53" s="74"/>
      <c r="N53" s="74"/>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8" t="e">
        <v>#N/A</v>
      </c>
      <c r="F54" s="74"/>
      <c r="G54" s="74"/>
      <c r="H54" s="74"/>
      <c r="I54" s="74"/>
      <c r="J54" s="74"/>
      <c r="K54" s="74"/>
      <c r="L54" s="74"/>
      <c r="M54" s="74"/>
      <c r="N54" s="74"/>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2" t="e">
        <v>#N/A</v>
      </c>
      <c r="F55" s="74"/>
      <c r="G55" s="74"/>
      <c r="H55" s="74"/>
      <c r="I55" s="74"/>
      <c r="J55" s="74"/>
      <c r="K55" s="74"/>
      <c r="L55" s="74"/>
      <c r="M55" s="74"/>
      <c r="N55" s="74"/>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73"/>
      <c r="G56" s="73"/>
      <c r="H56" s="73"/>
      <c r="I56" s="73"/>
      <c r="J56" s="73"/>
      <c r="K56" s="73"/>
      <c r="L56" s="73"/>
      <c r="M56" s="73"/>
      <c r="N56" s="73"/>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69">
        <v>159.21680042350425</v>
      </c>
      <c r="F57" s="74"/>
      <c r="G57" s="74"/>
      <c r="H57" s="74"/>
      <c r="I57" s="74"/>
      <c r="J57" s="74"/>
      <c r="K57" s="74"/>
      <c r="L57" s="74"/>
      <c r="M57" s="74"/>
      <c r="N57" s="74"/>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8" t="e">
        <v>#N/A</v>
      </c>
      <c r="F58" s="74"/>
      <c r="G58" s="74"/>
      <c r="H58" s="74"/>
      <c r="I58" s="74"/>
      <c r="J58" s="74"/>
      <c r="K58" s="74"/>
      <c r="L58" s="74"/>
      <c r="M58" s="74"/>
      <c r="N58" s="74"/>
      <c r="O58" s="74"/>
      <c r="P58" s="74"/>
      <c r="Q58" s="74"/>
      <c r="R58" s="74"/>
      <c r="S58" s="74"/>
      <c r="T58" s="74"/>
      <c r="U58" s="74"/>
      <c r="V58" s="74"/>
      <c r="W58" s="74"/>
      <c r="X58" s="74"/>
      <c r="Y58" s="74"/>
      <c r="Z58" s="74"/>
    </row>
    <row r="59" spans="1:26" x14ac:dyDescent="0.25">
      <c r="A59" s="52" t="str">
        <f>CONCATENATE(C56," - ",D59,"%")</f>
        <v>CO emissions - 20%</v>
      </c>
      <c r="C59" s="123"/>
      <c r="D59" s="94">
        <v>20</v>
      </c>
      <c r="E59" s="68">
        <v>78.007986380247019</v>
      </c>
      <c r="F59" s="74"/>
      <c r="G59" s="74"/>
      <c r="H59" s="74"/>
      <c r="I59" s="74"/>
      <c r="J59" s="74"/>
      <c r="K59" s="74"/>
      <c r="L59" s="74"/>
      <c r="M59" s="74"/>
      <c r="N59" s="74"/>
      <c r="O59" s="74"/>
      <c r="P59" s="74"/>
      <c r="Q59" s="74"/>
      <c r="R59" s="74"/>
      <c r="S59" s="74"/>
      <c r="T59" s="74"/>
      <c r="U59" s="74"/>
      <c r="V59" s="74"/>
      <c r="W59" s="74"/>
      <c r="X59" s="74"/>
      <c r="Y59" s="74"/>
      <c r="Z59" s="74"/>
    </row>
    <row r="60" spans="1:26" x14ac:dyDescent="0.25">
      <c r="A60" s="52" t="str">
        <f>CONCATENATE(C56," - ",D60,"%")</f>
        <v>CO emissions - 23%</v>
      </c>
      <c r="C60" s="123"/>
      <c r="D60" s="94">
        <v>23</v>
      </c>
      <c r="E60" s="68">
        <v>70.560227310928283</v>
      </c>
      <c r="F60" s="74"/>
      <c r="G60" s="74"/>
      <c r="H60" s="74"/>
      <c r="I60" s="74"/>
      <c r="J60" s="74"/>
      <c r="K60" s="74"/>
      <c r="L60" s="74"/>
      <c r="M60" s="74"/>
      <c r="N60" s="74"/>
      <c r="O60" s="74"/>
      <c r="P60" s="74"/>
      <c r="Q60" s="74"/>
      <c r="R60" s="74"/>
      <c r="S60" s="74"/>
      <c r="T60" s="74"/>
      <c r="U60" s="74"/>
      <c r="V60" s="74"/>
      <c r="W60" s="74"/>
      <c r="X60" s="74"/>
      <c r="Y60" s="74"/>
      <c r="Z60" s="74"/>
    </row>
    <row r="61" spans="1:26" x14ac:dyDescent="0.25">
      <c r="A61" s="52" t="str">
        <f>CONCATENATE(C56," - ",D61,"%")</f>
        <v>CO emissions - 30%</v>
      </c>
      <c r="C61" s="123"/>
      <c r="D61" s="94">
        <v>30</v>
      </c>
      <c r="E61" s="68">
        <v>64.911123405022622</v>
      </c>
      <c r="F61" s="74"/>
      <c r="G61" s="74"/>
      <c r="H61" s="74"/>
      <c r="I61" s="74"/>
      <c r="J61" s="74"/>
      <c r="K61" s="74"/>
      <c r="L61" s="74"/>
      <c r="M61" s="74"/>
      <c r="N61" s="74"/>
      <c r="O61" s="74"/>
      <c r="P61" s="74"/>
      <c r="Q61" s="74"/>
      <c r="R61" s="74"/>
      <c r="S61" s="74"/>
      <c r="T61" s="74"/>
      <c r="U61" s="74"/>
      <c r="V61" s="74"/>
      <c r="W61" s="74"/>
      <c r="X61" s="74"/>
      <c r="Y61" s="74"/>
      <c r="Z61" s="74"/>
    </row>
    <row r="62" spans="1:26" x14ac:dyDescent="0.25">
      <c r="A62" s="52" t="str">
        <f>CONCATENATE(C56," - ",D62,"%")</f>
        <v>CO emissions - 40%</v>
      </c>
      <c r="C62" s="123"/>
      <c r="D62" s="94">
        <v>40</v>
      </c>
      <c r="E62" s="68">
        <v>36.244029367678635</v>
      </c>
      <c r="F62" s="74"/>
      <c r="G62" s="74"/>
      <c r="H62" s="74"/>
      <c r="I62" s="74"/>
      <c r="J62" s="74"/>
      <c r="K62" s="74"/>
      <c r="L62" s="74"/>
      <c r="M62" s="74"/>
      <c r="N62" s="74"/>
      <c r="O62" s="74"/>
      <c r="P62" s="74"/>
      <c r="Q62" s="74"/>
      <c r="R62" s="74"/>
      <c r="S62" s="74"/>
      <c r="T62" s="74"/>
      <c r="U62" s="74"/>
      <c r="V62" s="74"/>
      <c r="W62" s="74"/>
      <c r="X62" s="74"/>
      <c r="Y62" s="74"/>
      <c r="Z62" s="74"/>
    </row>
    <row r="63" spans="1:26" x14ac:dyDescent="0.25">
      <c r="A63" s="52" t="str">
        <f>CONCATENATE(C56," - ",D63,"%")</f>
        <v>CO emissions - 50%</v>
      </c>
      <c r="C63" s="123"/>
      <c r="D63" s="94">
        <v>50</v>
      </c>
      <c r="E63" s="68" t="e">
        <v>#N/A</v>
      </c>
      <c r="F63" s="74"/>
      <c r="G63" s="74"/>
      <c r="H63" s="74"/>
      <c r="I63" s="74"/>
      <c r="J63" s="74"/>
      <c r="K63" s="74"/>
      <c r="L63" s="74"/>
      <c r="M63" s="74"/>
      <c r="N63" s="74"/>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2" t="e">
        <v>#N/A</v>
      </c>
      <c r="F64" s="74"/>
      <c r="G64" s="74"/>
      <c r="H64" s="74"/>
      <c r="I64" s="74"/>
      <c r="J64" s="74"/>
      <c r="K64" s="74"/>
      <c r="L64" s="74"/>
      <c r="M64" s="74"/>
      <c r="N64" s="74"/>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73"/>
      <c r="G65" s="73"/>
      <c r="H65" s="73"/>
      <c r="I65" s="73"/>
      <c r="J65" s="73"/>
      <c r="K65" s="73"/>
      <c r="L65" s="73"/>
      <c r="M65" s="73"/>
      <c r="N65" s="73"/>
      <c r="O65" s="73"/>
      <c r="P65" s="73"/>
      <c r="Q65" s="73"/>
      <c r="R65" s="73"/>
      <c r="S65" s="73"/>
      <c r="T65" s="73"/>
      <c r="U65" s="73"/>
      <c r="V65" s="73"/>
      <c r="W65" s="73"/>
      <c r="X65" s="73"/>
      <c r="Y65" s="73"/>
      <c r="Z65" s="73"/>
    </row>
    <row r="66" spans="1:26" x14ac:dyDescent="0.25">
      <c r="A66" s="52" t="str">
        <f>CONCATENATE(C65," - ",D66,"%")</f>
        <v>NOx emissions - 0%</v>
      </c>
      <c r="C66" s="122" t="s">
        <v>124</v>
      </c>
      <c r="D66" s="11">
        <v>0</v>
      </c>
      <c r="E66" s="69">
        <v>36.597196629597327</v>
      </c>
      <c r="F66" s="74"/>
      <c r="G66" s="74"/>
      <c r="H66" s="74"/>
      <c r="I66" s="74"/>
      <c r="J66" s="74"/>
      <c r="K66" s="74"/>
      <c r="L66" s="74"/>
      <c r="M66" s="74"/>
      <c r="N66" s="74"/>
      <c r="O66" s="74"/>
      <c r="P66" s="74"/>
      <c r="Q66" s="74"/>
      <c r="R66" s="74"/>
      <c r="S66" s="74"/>
      <c r="T66" s="74"/>
      <c r="U66" s="74"/>
      <c r="V66" s="74"/>
      <c r="W66" s="74"/>
      <c r="X66" s="74"/>
      <c r="Y66" s="74"/>
      <c r="Z66" s="74"/>
    </row>
    <row r="67" spans="1:26" x14ac:dyDescent="0.25">
      <c r="A67" s="52" t="str">
        <f>CONCATENATE(C65," - ",D67,"%")</f>
        <v>NOx emissions - 10%</v>
      </c>
      <c r="C67" s="123"/>
      <c r="D67" s="94">
        <v>10</v>
      </c>
      <c r="E67" s="68" t="e">
        <v>#N/A</v>
      </c>
      <c r="F67" s="74"/>
      <c r="G67" s="74"/>
      <c r="H67" s="74"/>
      <c r="I67" s="74"/>
      <c r="J67" s="74"/>
      <c r="K67" s="74"/>
      <c r="L67" s="74"/>
      <c r="M67" s="74"/>
      <c r="N67" s="74"/>
      <c r="O67" s="74"/>
      <c r="P67" s="74"/>
      <c r="Q67" s="74"/>
      <c r="R67" s="74"/>
      <c r="S67" s="74"/>
      <c r="T67" s="74"/>
      <c r="U67" s="74"/>
      <c r="V67" s="74"/>
      <c r="W67" s="74"/>
      <c r="X67" s="74"/>
      <c r="Y67" s="74"/>
      <c r="Z67" s="74"/>
    </row>
    <row r="68" spans="1:26" x14ac:dyDescent="0.25">
      <c r="A68" s="52" t="str">
        <f>CONCATENATE(C65," - ",D68,"%")</f>
        <v>NOx emissions - 20%</v>
      </c>
      <c r="C68" s="123"/>
      <c r="D68" s="94">
        <v>20</v>
      </c>
      <c r="E68" s="68">
        <v>20.528417468486058</v>
      </c>
      <c r="F68" s="74"/>
      <c r="G68" s="74"/>
      <c r="H68" s="74"/>
      <c r="I68" s="74"/>
      <c r="J68" s="74"/>
      <c r="K68" s="74"/>
      <c r="L68" s="74"/>
      <c r="M68" s="74"/>
      <c r="N68" s="74"/>
      <c r="O68" s="74"/>
      <c r="P68" s="74"/>
      <c r="Q68" s="74"/>
      <c r="R68" s="74"/>
      <c r="S68" s="74"/>
      <c r="T68" s="74"/>
      <c r="U68" s="74"/>
      <c r="V68" s="74"/>
      <c r="W68" s="74"/>
      <c r="X68" s="74"/>
      <c r="Y68" s="74"/>
      <c r="Z68" s="74"/>
    </row>
    <row r="69" spans="1:26" x14ac:dyDescent="0.25">
      <c r="A69" s="52" t="str">
        <f>CONCATENATE(C65," - ",D69,"%")</f>
        <v>NOx emissions - 23%</v>
      </c>
      <c r="C69" s="123"/>
      <c r="D69" s="94">
        <v>23</v>
      </c>
      <c r="E69" s="68">
        <v>15.129873302538231</v>
      </c>
      <c r="F69" s="74"/>
      <c r="G69" s="74"/>
      <c r="H69" s="74"/>
      <c r="I69" s="74"/>
      <c r="J69" s="74"/>
      <c r="K69" s="74"/>
      <c r="L69" s="74"/>
      <c r="M69" s="74"/>
      <c r="N69" s="74"/>
      <c r="O69" s="74"/>
      <c r="P69" s="74"/>
      <c r="Q69" s="74"/>
      <c r="R69" s="74"/>
      <c r="S69" s="74"/>
      <c r="T69" s="74"/>
      <c r="U69" s="74"/>
      <c r="V69" s="74"/>
      <c r="W69" s="74"/>
      <c r="X69" s="74"/>
      <c r="Y69" s="74"/>
      <c r="Z69" s="74"/>
    </row>
    <row r="70" spans="1:26" x14ac:dyDescent="0.25">
      <c r="A70" s="52" t="str">
        <f>CONCATENATE(C65," - ",D70,"%")</f>
        <v>NOx emissions - 30%</v>
      </c>
      <c r="C70" s="123"/>
      <c r="D70" s="94">
        <v>30</v>
      </c>
      <c r="E70" s="68">
        <v>13.810877320217578</v>
      </c>
      <c r="F70" s="74"/>
      <c r="G70" s="74"/>
      <c r="H70" s="74"/>
      <c r="I70" s="74"/>
      <c r="J70" s="74"/>
      <c r="K70" s="74"/>
      <c r="L70" s="74"/>
      <c r="M70" s="74"/>
      <c r="N70" s="74"/>
      <c r="O70" s="74"/>
      <c r="P70" s="74"/>
      <c r="Q70" s="74"/>
      <c r="R70" s="74"/>
      <c r="S70" s="74"/>
      <c r="T70" s="74"/>
      <c r="U70" s="74"/>
      <c r="V70" s="74"/>
      <c r="W70" s="74"/>
      <c r="X70" s="74"/>
      <c r="Y70" s="74"/>
      <c r="Z70" s="74"/>
    </row>
    <row r="71" spans="1:26" x14ac:dyDescent="0.25">
      <c r="A71" s="52" t="str">
        <f>CONCATENATE(C65," - ",D71,"%")</f>
        <v>NOx emissions - 40%</v>
      </c>
      <c r="C71" s="123"/>
      <c r="D71" s="94">
        <v>40</v>
      </c>
      <c r="E71" s="68">
        <v>10.148328222950017</v>
      </c>
      <c r="F71" s="74"/>
      <c r="G71" s="74"/>
      <c r="H71" s="74"/>
      <c r="I71" s="74"/>
      <c r="J71" s="74"/>
      <c r="K71" s="74"/>
      <c r="L71" s="74"/>
      <c r="M71" s="74"/>
      <c r="N71" s="74"/>
      <c r="O71" s="74"/>
      <c r="P71" s="74"/>
      <c r="Q71" s="74"/>
      <c r="R71" s="74"/>
      <c r="S71" s="74"/>
      <c r="T71" s="74"/>
      <c r="U71" s="74"/>
      <c r="V71" s="74"/>
      <c r="W71" s="74"/>
      <c r="X71" s="74"/>
      <c r="Y71" s="74"/>
      <c r="Z71" s="74"/>
    </row>
    <row r="72" spans="1:26" x14ac:dyDescent="0.25">
      <c r="A72" s="52" t="str">
        <f>CONCATENATE(C65," - ",D72,"%")</f>
        <v>NOx emissions - 50%</v>
      </c>
      <c r="C72" s="123"/>
      <c r="D72" s="94">
        <v>50</v>
      </c>
      <c r="E72" s="68" t="e">
        <v>#N/A</v>
      </c>
      <c r="F72" s="74"/>
      <c r="G72" s="74"/>
      <c r="H72" s="74"/>
      <c r="I72" s="74"/>
      <c r="J72" s="74"/>
      <c r="K72" s="74"/>
      <c r="L72" s="74"/>
      <c r="M72" s="74"/>
      <c r="N72" s="74"/>
      <c r="O72" s="74"/>
      <c r="P72" s="74"/>
      <c r="Q72" s="74"/>
      <c r="R72" s="74"/>
      <c r="S72" s="74"/>
      <c r="T72" s="74"/>
      <c r="U72" s="74"/>
      <c r="V72" s="74"/>
      <c r="W72" s="74"/>
      <c r="X72" s="74"/>
      <c r="Y72" s="74"/>
      <c r="Z72" s="74"/>
    </row>
    <row r="73" spans="1:26" ht="15.75" thickBot="1" x14ac:dyDescent="0.3">
      <c r="A73" s="52" t="str">
        <f>CONCATENATE(C65," - ",D73,"%")</f>
        <v>NOx emissions - 60%</v>
      </c>
      <c r="C73" s="124"/>
      <c r="D73" s="95">
        <v>60</v>
      </c>
      <c r="E73" s="112" t="e">
        <v>#N/A</v>
      </c>
      <c r="F73" s="74"/>
      <c r="G73" s="74"/>
      <c r="H73" s="74"/>
      <c r="I73" s="74"/>
      <c r="J73" s="74"/>
      <c r="K73" s="74"/>
      <c r="L73" s="74"/>
      <c r="M73" s="74"/>
      <c r="N73" s="74"/>
      <c r="O73" s="74"/>
      <c r="P73" s="74"/>
      <c r="Q73" s="74"/>
      <c r="R73" s="74"/>
      <c r="S73" s="74"/>
      <c r="T73" s="74"/>
      <c r="U73" s="74"/>
      <c r="V73" s="74"/>
      <c r="W73" s="74"/>
      <c r="X73" s="74"/>
      <c r="Y73" s="74"/>
      <c r="Z73" s="74"/>
    </row>
    <row r="74" spans="1:26" ht="19.5" thickBot="1" x14ac:dyDescent="0.35">
      <c r="C74" s="40" t="str">
        <f>List!$B$5</f>
        <v>Qtest (input)</v>
      </c>
      <c r="D74" s="45" t="s">
        <v>194</v>
      </c>
      <c r="E74" s="41" t="e">
        <v>#N/A</v>
      </c>
      <c r="F74" s="73"/>
      <c r="G74" s="73"/>
      <c r="H74" s="73"/>
      <c r="I74" s="73"/>
      <c r="J74" s="73"/>
      <c r="K74" s="73"/>
      <c r="L74" s="73"/>
      <c r="M74" s="73"/>
      <c r="N74" s="73"/>
      <c r="O74" s="73"/>
      <c r="P74" s="73"/>
      <c r="Q74" s="73"/>
      <c r="R74" s="73"/>
      <c r="S74" s="73"/>
      <c r="T74" s="73"/>
      <c r="U74" s="73"/>
      <c r="V74" s="73"/>
      <c r="W74" s="73"/>
      <c r="X74" s="73"/>
      <c r="Y74" s="73"/>
      <c r="Z74" s="73"/>
    </row>
    <row r="75" spans="1:26" x14ac:dyDescent="0.25">
      <c r="A75" s="52" t="str">
        <f>CONCATENATE(C74," - ",D75,"%")</f>
        <v>Qtest (input) - 0%</v>
      </c>
      <c r="C75" s="122" t="s">
        <v>124</v>
      </c>
      <c r="D75" s="11">
        <v>0</v>
      </c>
      <c r="E75" s="69">
        <v>11.402700387818843</v>
      </c>
      <c r="F75" s="74"/>
      <c r="G75" s="74"/>
      <c r="H75" s="74"/>
      <c r="I75" s="74"/>
      <c r="J75" s="74"/>
      <c r="K75" s="74"/>
      <c r="L75" s="74"/>
      <c r="M75" s="74"/>
      <c r="N75" s="74"/>
      <c r="O75" s="74"/>
      <c r="P75" s="74"/>
      <c r="Q75" s="74"/>
      <c r="R75" s="74"/>
      <c r="S75" s="74"/>
      <c r="T75" s="74"/>
      <c r="U75" s="74"/>
      <c r="V75" s="74"/>
      <c r="W75" s="74"/>
      <c r="X75" s="74"/>
      <c r="Y75" s="74"/>
      <c r="Z75" s="74"/>
    </row>
    <row r="76" spans="1:26" x14ac:dyDescent="0.25">
      <c r="A76" s="52" t="str">
        <f>CONCATENATE(C74," - ",D76,"%")</f>
        <v>Qtest (input) - 10%</v>
      </c>
      <c r="C76" s="123"/>
      <c r="D76" s="94">
        <v>10</v>
      </c>
      <c r="E76" s="68" t="e">
        <v>#N/A</v>
      </c>
      <c r="F76" s="74"/>
      <c r="G76" s="74"/>
      <c r="H76" s="74"/>
      <c r="I76" s="74"/>
      <c r="J76" s="74"/>
      <c r="K76" s="74"/>
      <c r="L76" s="74"/>
      <c r="M76" s="74"/>
      <c r="N76" s="74"/>
      <c r="O76" s="74"/>
      <c r="P76" s="74"/>
      <c r="Q76" s="74"/>
      <c r="R76" s="74"/>
      <c r="S76" s="74"/>
      <c r="T76" s="74"/>
      <c r="U76" s="74"/>
      <c r="V76" s="74"/>
      <c r="W76" s="74"/>
      <c r="X76" s="74"/>
      <c r="Y76" s="74"/>
      <c r="Z76" s="74"/>
    </row>
    <row r="77" spans="1:26" x14ac:dyDescent="0.25">
      <c r="A77" s="52" t="str">
        <f>CONCATENATE(C74," - ",D77,"%")</f>
        <v>Qtest (input) - 20%</v>
      </c>
      <c r="C77" s="123"/>
      <c r="D77" s="94">
        <v>20</v>
      </c>
      <c r="E77" s="68">
        <v>10.934873024464689</v>
      </c>
      <c r="F77" s="74"/>
      <c r="G77" s="74"/>
      <c r="H77" s="74"/>
      <c r="I77" s="74"/>
      <c r="J77" s="74"/>
      <c r="K77" s="74"/>
      <c r="L77" s="74"/>
      <c r="M77" s="74"/>
      <c r="N77" s="74"/>
      <c r="O77" s="74"/>
      <c r="P77" s="74"/>
      <c r="Q77" s="74"/>
      <c r="R77" s="74"/>
      <c r="S77" s="74"/>
      <c r="T77" s="74"/>
      <c r="U77" s="74"/>
      <c r="V77" s="74"/>
      <c r="W77" s="74"/>
      <c r="X77" s="74"/>
      <c r="Y77" s="74"/>
      <c r="Z77" s="74"/>
    </row>
    <row r="78" spans="1:26" x14ac:dyDescent="0.25">
      <c r="A78" s="52" t="str">
        <f>CONCATENATE(C74," - ",D78,"%")</f>
        <v>Qtest (input) - 23%</v>
      </c>
      <c r="C78" s="123"/>
      <c r="D78" s="94">
        <v>23</v>
      </c>
      <c r="E78" s="68">
        <v>10.724762687163803</v>
      </c>
      <c r="F78" s="74"/>
      <c r="G78" s="74"/>
      <c r="H78" s="74"/>
      <c r="I78" s="74"/>
      <c r="J78" s="74"/>
      <c r="K78" s="74"/>
      <c r="L78" s="74"/>
      <c r="M78" s="74"/>
      <c r="N78" s="74"/>
      <c r="O78" s="74"/>
      <c r="P78" s="74"/>
      <c r="Q78" s="74"/>
      <c r="R78" s="74"/>
      <c r="S78" s="74"/>
      <c r="T78" s="74"/>
      <c r="U78" s="74"/>
      <c r="V78" s="74"/>
      <c r="W78" s="74"/>
      <c r="X78" s="74"/>
      <c r="Y78" s="74"/>
      <c r="Z78" s="74"/>
    </row>
    <row r="79" spans="1:26" x14ac:dyDescent="0.25">
      <c r="A79" s="52" t="str">
        <f>CONCATENATE(C74," - ",D79,"%")</f>
        <v>Qtest (input) - 30%</v>
      </c>
      <c r="C79" s="123"/>
      <c r="D79" s="94">
        <v>30</v>
      </c>
      <c r="E79" s="68">
        <v>10.621084008979697</v>
      </c>
      <c r="F79" s="74"/>
      <c r="G79" s="74"/>
      <c r="H79" s="74"/>
      <c r="I79" s="74"/>
      <c r="J79" s="74"/>
      <c r="K79" s="74"/>
      <c r="L79" s="74"/>
      <c r="M79" s="74"/>
      <c r="N79" s="74"/>
      <c r="O79" s="74"/>
      <c r="P79" s="74"/>
      <c r="Q79" s="74"/>
      <c r="R79" s="74"/>
      <c r="S79" s="74"/>
      <c r="T79" s="74"/>
      <c r="U79" s="74"/>
      <c r="V79" s="74"/>
      <c r="W79" s="74"/>
      <c r="X79" s="74"/>
      <c r="Y79" s="74"/>
      <c r="Z79" s="74"/>
    </row>
    <row r="80" spans="1:26" x14ac:dyDescent="0.25">
      <c r="A80" s="52" t="str">
        <f>CONCATENATE(C74," - ",D80,"%")</f>
        <v>Qtest (input) - 40%</v>
      </c>
      <c r="C80" s="123"/>
      <c r="D80" s="94">
        <v>40</v>
      </c>
      <c r="E80" s="68" t="e">
        <v>#N/A</v>
      </c>
      <c r="F80" s="74"/>
      <c r="G80" s="74"/>
      <c r="H80" s="74"/>
      <c r="I80" s="74"/>
      <c r="J80" s="74"/>
      <c r="K80" s="74"/>
      <c r="L80" s="74"/>
      <c r="M80" s="74"/>
      <c r="N80" s="74"/>
      <c r="O80" s="74"/>
      <c r="P80" s="74"/>
      <c r="Q80" s="74"/>
      <c r="R80" s="74"/>
      <c r="S80" s="74"/>
      <c r="T80" s="74"/>
      <c r="U80" s="74"/>
      <c r="V80" s="74"/>
      <c r="W80" s="74"/>
      <c r="X80" s="74"/>
      <c r="Y80" s="74"/>
      <c r="Z80" s="74"/>
    </row>
    <row r="81" spans="1:26" x14ac:dyDescent="0.25">
      <c r="A81" s="52" t="str">
        <f>CONCATENATE(C74," - ",D81,"%")</f>
        <v>Qtest (input) - 50%</v>
      </c>
      <c r="C81" s="123"/>
      <c r="D81" s="94">
        <v>50</v>
      </c>
      <c r="E81" s="68" t="e">
        <v>#N/A</v>
      </c>
      <c r="F81" s="74"/>
      <c r="G81" s="74"/>
      <c r="H81" s="74"/>
      <c r="I81" s="74"/>
      <c r="J81" s="74"/>
      <c r="K81" s="74"/>
      <c r="L81" s="74"/>
      <c r="M81" s="74"/>
      <c r="N81" s="74"/>
      <c r="O81" s="74"/>
      <c r="P81" s="74"/>
      <c r="Q81" s="74"/>
      <c r="R81" s="74"/>
      <c r="S81" s="74"/>
      <c r="T81" s="74"/>
      <c r="U81" s="74"/>
      <c r="V81" s="74"/>
      <c r="W81" s="74"/>
      <c r="X81" s="74"/>
      <c r="Y81" s="74"/>
      <c r="Z81" s="74"/>
    </row>
    <row r="82" spans="1:26" ht="15.75" customHeight="1" thickBot="1" x14ac:dyDescent="0.3">
      <c r="A82" s="52" t="str">
        <f>CONCATENATE(C74," - ",D82,"%")</f>
        <v>Qtest (input) - 60%</v>
      </c>
      <c r="C82" s="124"/>
      <c r="D82" s="95">
        <v>60</v>
      </c>
      <c r="E82" s="70" t="e">
        <v>#N/A</v>
      </c>
      <c r="F82" s="74"/>
      <c r="G82" s="74"/>
      <c r="H82" s="74"/>
      <c r="I82" s="74"/>
      <c r="J82" s="74"/>
      <c r="K82" s="74"/>
      <c r="L82" s="74"/>
      <c r="M82" s="74"/>
      <c r="N82" s="74"/>
      <c r="O82" s="74"/>
      <c r="P82" s="74"/>
      <c r="Q82" s="74"/>
      <c r="R82" s="74"/>
      <c r="S82" s="74"/>
      <c r="T82" s="74"/>
      <c r="U82" s="74"/>
      <c r="V82" s="74"/>
      <c r="W82" s="74"/>
      <c r="X82" s="74"/>
      <c r="Y82" s="74"/>
      <c r="Z82" s="74"/>
    </row>
    <row r="83" spans="1:26" ht="63.95" customHeight="1" thickBot="1" x14ac:dyDescent="0.35">
      <c r="C83" s="40" t="str">
        <f>List!$B$11</f>
        <v>Flue gases temperatures</v>
      </c>
      <c r="D83" s="45" t="s">
        <v>195</v>
      </c>
      <c r="E83" s="41" t="e">
        <v>#N/A</v>
      </c>
      <c r="F83" s="73"/>
      <c r="G83" s="73"/>
      <c r="H83" s="73"/>
      <c r="I83" s="73"/>
      <c r="J83" s="73"/>
      <c r="K83" s="73"/>
      <c r="L83" s="73"/>
      <c r="M83" s="73"/>
      <c r="N83" s="73"/>
      <c r="O83" s="73"/>
      <c r="P83" s="73"/>
      <c r="Q83" s="73"/>
      <c r="R83" s="73"/>
      <c r="S83" s="73"/>
      <c r="T83" s="73"/>
      <c r="U83" s="73"/>
      <c r="V83" s="73"/>
      <c r="W83" s="73"/>
      <c r="X83" s="73"/>
      <c r="Y83" s="73"/>
      <c r="Z83" s="73"/>
    </row>
    <row r="84" spans="1:26" x14ac:dyDescent="0.25">
      <c r="A84" s="52" t="str">
        <f>CONCATENATE(C83," - ",D84,"%")</f>
        <v>Flue gases temperatures - 0%</v>
      </c>
      <c r="C84" s="122" t="s">
        <v>124</v>
      </c>
      <c r="D84" s="11">
        <v>0</v>
      </c>
      <c r="E84" s="69">
        <v>69.38</v>
      </c>
      <c r="F84" s="74"/>
      <c r="G84" s="74"/>
      <c r="H84" s="74"/>
      <c r="I84" s="74"/>
      <c r="J84" s="74"/>
      <c r="K84" s="74"/>
      <c r="L84" s="74"/>
      <c r="M84" s="74"/>
      <c r="N84" s="74"/>
      <c r="O84" s="74"/>
      <c r="P84" s="74"/>
      <c r="Q84" s="74"/>
      <c r="R84" s="74"/>
      <c r="S84" s="74"/>
      <c r="T84" s="74"/>
      <c r="U84" s="74"/>
      <c r="V84" s="74"/>
      <c r="W84" s="74"/>
      <c r="X84" s="74"/>
      <c r="Y84" s="74"/>
      <c r="Z84" s="74"/>
    </row>
    <row r="85" spans="1:26" x14ac:dyDescent="0.25">
      <c r="A85" s="52" t="str">
        <f>CONCATENATE(C83," - ",D85,"%")</f>
        <v>Flue gases temperatures - 10%</v>
      </c>
      <c r="C85" s="123"/>
      <c r="D85" s="94">
        <v>10</v>
      </c>
      <c r="E85" s="68" t="e">
        <v>#N/A</v>
      </c>
      <c r="F85" s="74"/>
      <c r="G85" s="74"/>
      <c r="H85" s="74"/>
      <c r="I85" s="74"/>
      <c r="J85" s="74"/>
      <c r="K85" s="74"/>
      <c r="L85" s="74"/>
      <c r="M85" s="74"/>
      <c r="N85" s="74"/>
      <c r="O85" s="74"/>
      <c r="P85" s="74"/>
      <c r="Q85" s="74"/>
      <c r="R85" s="74"/>
      <c r="S85" s="74"/>
      <c r="T85" s="74"/>
      <c r="U85" s="74"/>
      <c r="V85" s="74"/>
      <c r="W85" s="74"/>
      <c r="X85" s="74"/>
      <c r="Y85" s="74"/>
      <c r="Z85" s="74"/>
    </row>
    <row r="86" spans="1:26" x14ac:dyDescent="0.25">
      <c r="A86" s="52" t="str">
        <f>CONCATENATE(C83," - ",D86,"%")</f>
        <v>Flue gases temperatures - 20%</v>
      </c>
      <c r="C86" s="123"/>
      <c r="D86" s="94">
        <v>20</v>
      </c>
      <c r="E86" s="68">
        <v>68.166380843082692</v>
      </c>
      <c r="F86" s="74"/>
      <c r="G86" s="74"/>
      <c r="H86" s="74"/>
      <c r="I86" s="74"/>
      <c r="J86" s="74"/>
      <c r="K86" s="74"/>
      <c r="L86" s="74"/>
      <c r="M86" s="74"/>
      <c r="N86" s="74"/>
      <c r="O86" s="74"/>
      <c r="P86" s="74"/>
      <c r="Q86" s="74"/>
      <c r="R86" s="74"/>
      <c r="S86" s="74"/>
      <c r="T86" s="74"/>
      <c r="U86" s="74"/>
      <c r="V86" s="74"/>
      <c r="W86" s="74"/>
      <c r="X86" s="74"/>
      <c r="Y86" s="74"/>
      <c r="Z86" s="74"/>
    </row>
    <row r="87" spans="1:26" x14ac:dyDescent="0.25">
      <c r="A87" s="52" t="str">
        <f>CONCATENATE(C83," - ",D87,"%")</f>
        <v>Flue gases temperatures - 23%</v>
      </c>
      <c r="C87" s="123"/>
      <c r="D87" s="94">
        <v>23</v>
      </c>
      <c r="E87" s="68">
        <v>61.318502135135112</v>
      </c>
      <c r="F87" s="74"/>
      <c r="G87" s="74"/>
      <c r="H87" s="74"/>
      <c r="I87" s="74"/>
      <c r="J87" s="74"/>
      <c r="K87" s="74"/>
      <c r="L87" s="74"/>
      <c r="M87" s="74"/>
      <c r="N87" s="74"/>
      <c r="O87" s="74"/>
      <c r="P87" s="74"/>
      <c r="Q87" s="74"/>
      <c r="R87" s="74"/>
      <c r="S87" s="74"/>
      <c r="T87" s="74"/>
      <c r="U87" s="74"/>
      <c r="V87" s="74"/>
      <c r="W87" s="74"/>
      <c r="X87" s="74"/>
      <c r="Y87" s="74"/>
      <c r="Z87" s="74"/>
    </row>
    <row r="88" spans="1:26" x14ac:dyDescent="0.25">
      <c r="A88" s="52" t="str">
        <f>CONCATENATE(C83," - ",D88,"%")</f>
        <v>Flue gases temperatures - 30%</v>
      </c>
      <c r="C88" s="123"/>
      <c r="D88" s="94">
        <v>30</v>
      </c>
      <c r="E88" s="68">
        <v>62.715018212455817</v>
      </c>
      <c r="F88" s="74"/>
      <c r="G88" s="74"/>
      <c r="H88" s="74"/>
      <c r="I88" s="74"/>
      <c r="J88" s="74"/>
      <c r="K88" s="74"/>
      <c r="L88" s="74"/>
      <c r="M88" s="74"/>
      <c r="N88" s="74"/>
      <c r="O88" s="74"/>
      <c r="P88" s="74"/>
      <c r="Q88" s="74"/>
      <c r="R88" s="74"/>
      <c r="S88" s="74"/>
      <c r="T88" s="74"/>
      <c r="U88" s="74"/>
      <c r="V88" s="74"/>
      <c r="W88" s="74"/>
      <c r="X88" s="74"/>
      <c r="Y88" s="74"/>
      <c r="Z88" s="74"/>
    </row>
    <row r="89" spans="1:26" x14ac:dyDescent="0.25">
      <c r="A89" s="52" t="str">
        <f>CONCATENATE(C83," - ",D89,"%")</f>
        <v>Flue gases temperatures - 40%</v>
      </c>
      <c r="C89" s="123"/>
      <c r="D89" s="94">
        <v>40</v>
      </c>
      <c r="E89" s="68">
        <v>62.25</v>
      </c>
      <c r="F89" s="74"/>
      <c r="G89" s="74"/>
      <c r="H89" s="74"/>
      <c r="I89" s="74"/>
      <c r="J89" s="74"/>
      <c r="K89" s="74"/>
      <c r="L89" s="74"/>
      <c r="M89" s="74"/>
      <c r="N89" s="74"/>
      <c r="O89" s="74"/>
      <c r="P89" s="74"/>
      <c r="Q89" s="74"/>
      <c r="R89" s="74"/>
      <c r="S89" s="74"/>
      <c r="T89" s="74"/>
      <c r="U89" s="74"/>
      <c r="V89" s="74"/>
      <c r="W89" s="74"/>
      <c r="X89" s="74"/>
      <c r="Y89" s="74"/>
      <c r="Z89" s="74"/>
    </row>
    <row r="90" spans="1:26" x14ac:dyDescent="0.25">
      <c r="A90" s="52" t="str">
        <f>CONCATENATE(C83," - ",D90,"%")</f>
        <v>Flue gases temperatures - 50%</v>
      </c>
      <c r="C90" s="123"/>
      <c r="D90" s="94">
        <v>50</v>
      </c>
      <c r="E90" s="68" t="e">
        <v>#N/A</v>
      </c>
      <c r="F90" s="74"/>
      <c r="G90" s="74"/>
      <c r="H90" s="74"/>
      <c r="I90" s="74"/>
      <c r="J90" s="74"/>
      <c r="K90" s="74"/>
      <c r="L90" s="74"/>
      <c r="M90" s="74"/>
      <c r="N90" s="74"/>
      <c r="O90" s="74"/>
      <c r="P90" s="74"/>
      <c r="Q90" s="74"/>
      <c r="R90" s="74"/>
      <c r="S90" s="74"/>
      <c r="T90" s="74"/>
      <c r="U90" s="74"/>
      <c r="V90" s="74"/>
      <c r="W90" s="74"/>
      <c r="X90" s="74"/>
      <c r="Y90" s="74"/>
      <c r="Z90" s="74"/>
    </row>
    <row r="91" spans="1:26" ht="15.75" thickBot="1" x14ac:dyDescent="0.3">
      <c r="A91" s="52" t="str">
        <f>CONCATENATE(C83," - ",D91,"%")</f>
        <v>Flue gases temperatures - 60%</v>
      </c>
      <c r="C91" s="124"/>
      <c r="D91" s="95">
        <v>60</v>
      </c>
      <c r="E91" s="112" t="e">
        <v>#N/A</v>
      </c>
      <c r="F91" s="74"/>
      <c r="G91" s="74"/>
      <c r="H91" s="74"/>
      <c r="I91" s="74"/>
      <c r="J91" s="74"/>
      <c r="K91" s="74"/>
      <c r="L91" s="74"/>
      <c r="M91" s="74"/>
      <c r="N91" s="74"/>
      <c r="O91" s="74"/>
      <c r="P91" s="74"/>
      <c r="Q91" s="74"/>
      <c r="R91" s="74"/>
      <c r="S91" s="74"/>
      <c r="T91" s="74"/>
      <c r="U91" s="74"/>
      <c r="V91" s="74"/>
      <c r="W91" s="74"/>
      <c r="X91" s="74"/>
      <c r="Y91" s="74"/>
      <c r="Z91" s="74"/>
    </row>
    <row r="92" spans="1:26" ht="19.5" thickBot="1" x14ac:dyDescent="0.35">
      <c r="C92" s="40" t="str">
        <f>List!$B$9</f>
        <v>CO2 emissions</v>
      </c>
      <c r="D92" s="45" t="s">
        <v>196</v>
      </c>
      <c r="E92" s="41" t="e">
        <v>#N/A</v>
      </c>
      <c r="F92" s="73"/>
      <c r="G92" s="73"/>
      <c r="H92" s="73"/>
      <c r="I92" s="73"/>
      <c r="J92" s="73"/>
      <c r="K92" s="73"/>
      <c r="L92" s="73"/>
      <c r="M92" s="73"/>
      <c r="N92" s="73"/>
      <c r="O92" s="73"/>
      <c r="P92" s="73"/>
      <c r="Q92" s="73"/>
      <c r="R92" s="73"/>
      <c r="S92" s="73"/>
      <c r="T92" s="73"/>
      <c r="U92" s="73"/>
      <c r="V92" s="73"/>
      <c r="W92" s="73"/>
      <c r="X92" s="73"/>
      <c r="Y92" s="73"/>
      <c r="Z92" s="73"/>
    </row>
    <row r="93" spans="1:26" x14ac:dyDescent="0.25">
      <c r="A93" s="52" t="str">
        <f>CONCATENATE(C92," - ",D93,"%")</f>
        <v>CO2 emissions - 0%</v>
      </c>
      <c r="C93" s="122" t="s">
        <v>124</v>
      </c>
      <c r="D93" s="11">
        <v>0</v>
      </c>
      <c r="E93" s="69">
        <v>9.19</v>
      </c>
      <c r="F93" s="74"/>
      <c r="G93" s="74"/>
      <c r="H93" s="74"/>
      <c r="I93" s="74"/>
      <c r="J93" s="74"/>
      <c r="K93" s="74"/>
      <c r="L93" s="74"/>
      <c r="M93" s="74"/>
      <c r="N93" s="74"/>
      <c r="O93" s="74"/>
      <c r="P93" s="74"/>
      <c r="Q93" s="74"/>
      <c r="R93" s="74"/>
      <c r="S93" s="74"/>
      <c r="T93" s="74"/>
      <c r="U93" s="74"/>
      <c r="V93" s="74"/>
      <c r="W93" s="74"/>
      <c r="X93" s="74"/>
      <c r="Y93" s="74"/>
      <c r="Z93" s="74"/>
    </row>
    <row r="94" spans="1:26" x14ac:dyDescent="0.25">
      <c r="A94" s="52" t="str">
        <f>CONCATENATE(C92," - ",D94,"%")</f>
        <v>CO2 emissions - 10%</v>
      </c>
      <c r="C94" s="123"/>
      <c r="D94" s="94">
        <v>10</v>
      </c>
      <c r="E94" s="68" t="e">
        <v>#N/A</v>
      </c>
      <c r="F94" s="74"/>
      <c r="G94" s="74"/>
      <c r="H94" s="74"/>
      <c r="I94" s="74"/>
      <c r="J94" s="74"/>
      <c r="K94" s="74"/>
      <c r="L94" s="74"/>
      <c r="M94" s="74"/>
      <c r="N94" s="74"/>
      <c r="O94" s="74"/>
      <c r="P94" s="74"/>
      <c r="Q94" s="74"/>
      <c r="R94" s="74"/>
      <c r="S94" s="74"/>
      <c r="T94" s="74"/>
      <c r="U94" s="74"/>
      <c r="V94" s="74"/>
      <c r="W94" s="74"/>
      <c r="X94" s="74"/>
      <c r="Y94" s="74"/>
      <c r="Z94" s="74"/>
    </row>
    <row r="95" spans="1:26" x14ac:dyDescent="0.25">
      <c r="A95" s="52" t="str">
        <f>CONCATENATE(C92," - ",D95,"%")</f>
        <v>CO2 emissions - 20%</v>
      </c>
      <c r="C95" s="123"/>
      <c r="D95" s="94">
        <v>20</v>
      </c>
      <c r="E95" s="68">
        <v>8.06</v>
      </c>
      <c r="F95" s="74"/>
      <c r="G95" s="74"/>
      <c r="H95" s="74"/>
      <c r="I95" s="74"/>
      <c r="J95" s="74"/>
      <c r="K95" s="74"/>
      <c r="L95" s="74"/>
      <c r="M95" s="74"/>
      <c r="N95" s="74"/>
      <c r="O95" s="74"/>
      <c r="P95" s="74"/>
      <c r="Q95" s="74"/>
      <c r="R95" s="74"/>
      <c r="S95" s="74"/>
      <c r="T95" s="74"/>
      <c r="U95" s="74"/>
      <c r="V95" s="74"/>
      <c r="W95" s="74"/>
      <c r="X95" s="74"/>
      <c r="Y95" s="74"/>
      <c r="Z95" s="74"/>
    </row>
    <row r="96" spans="1:26" x14ac:dyDescent="0.25">
      <c r="A96" s="52" t="str">
        <f>CONCATENATE(C92," - ",D96,"%")</f>
        <v>CO2 emissions - 23%</v>
      </c>
      <c r="C96" s="123"/>
      <c r="D96" s="94">
        <v>23</v>
      </c>
      <c r="E96" s="68">
        <v>7.9390000000000001</v>
      </c>
      <c r="F96" s="74"/>
      <c r="G96" s="74"/>
      <c r="H96" s="74"/>
      <c r="I96" s="74"/>
      <c r="J96" s="74"/>
      <c r="K96" s="74"/>
      <c r="L96" s="74"/>
      <c r="M96" s="74"/>
      <c r="N96" s="74"/>
      <c r="O96" s="74"/>
      <c r="P96" s="74"/>
      <c r="Q96" s="74"/>
      <c r="R96" s="74"/>
      <c r="S96" s="74"/>
      <c r="T96" s="74"/>
      <c r="U96" s="74"/>
      <c r="V96" s="74"/>
      <c r="W96" s="74"/>
      <c r="X96" s="74"/>
      <c r="Y96" s="74"/>
      <c r="Z96" s="74"/>
    </row>
    <row r="97" spans="1:26" x14ac:dyDescent="0.25">
      <c r="A97" s="52" t="str">
        <f>CONCATENATE(C92," - ",D97,"%")</f>
        <v>CO2 emissions - 30%</v>
      </c>
      <c r="C97" s="123"/>
      <c r="D97" s="94">
        <v>30</v>
      </c>
      <c r="E97" s="68">
        <v>7.7</v>
      </c>
      <c r="F97" s="74"/>
      <c r="G97" s="74"/>
      <c r="H97" s="74"/>
      <c r="I97" s="74"/>
      <c r="J97" s="74"/>
      <c r="K97" s="74"/>
      <c r="L97" s="74"/>
      <c r="M97" s="74"/>
      <c r="N97" s="74"/>
      <c r="O97" s="74"/>
      <c r="P97" s="74"/>
      <c r="Q97" s="74"/>
      <c r="R97" s="74"/>
      <c r="S97" s="74"/>
      <c r="T97" s="74"/>
      <c r="U97" s="74"/>
      <c r="V97" s="74"/>
      <c r="W97" s="74"/>
      <c r="X97" s="74"/>
      <c r="Y97" s="74"/>
      <c r="Z97" s="74"/>
    </row>
    <row r="98" spans="1:26" x14ac:dyDescent="0.25">
      <c r="A98" s="52" t="str">
        <f>CONCATENATE(C92," - ",D98,"%")</f>
        <v>CO2 emissions - 40%</v>
      </c>
      <c r="C98" s="123"/>
      <c r="D98" s="94">
        <v>40</v>
      </c>
      <c r="E98" s="68">
        <v>7</v>
      </c>
      <c r="F98" s="74"/>
      <c r="G98" s="74"/>
      <c r="H98" s="74"/>
      <c r="I98" s="74"/>
      <c r="J98" s="74"/>
      <c r="K98" s="74"/>
      <c r="L98" s="74"/>
      <c r="M98" s="74"/>
      <c r="N98" s="74"/>
      <c r="O98" s="74"/>
      <c r="P98" s="74"/>
      <c r="Q98" s="74"/>
      <c r="R98" s="74"/>
      <c r="S98" s="74"/>
      <c r="T98" s="74"/>
      <c r="U98" s="74"/>
      <c r="V98" s="74"/>
      <c r="W98" s="74"/>
      <c r="X98" s="74"/>
      <c r="Y98" s="74"/>
      <c r="Z98" s="74"/>
    </row>
    <row r="99" spans="1:26" x14ac:dyDescent="0.25">
      <c r="A99" s="52" t="str">
        <f>CONCATENATE(C92," - ",D99,"%")</f>
        <v>CO2 emissions - 50%</v>
      </c>
      <c r="C99" s="123"/>
      <c r="D99" s="94">
        <v>50</v>
      </c>
      <c r="E99" s="68" t="e">
        <v>#N/A</v>
      </c>
      <c r="F99" s="74"/>
      <c r="G99" s="74"/>
      <c r="H99" s="74"/>
      <c r="I99" s="74"/>
      <c r="J99" s="74"/>
      <c r="K99" s="74"/>
      <c r="L99" s="74"/>
      <c r="M99" s="74"/>
      <c r="N99" s="74"/>
      <c r="O99" s="74"/>
      <c r="P99" s="74"/>
      <c r="Q99" s="74"/>
      <c r="R99" s="74"/>
      <c r="S99" s="74"/>
      <c r="T99" s="74"/>
      <c r="U99" s="74"/>
      <c r="V99" s="74"/>
      <c r="W99" s="74"/>
      <c r="X99" s="74"/>
      <c r="Y99" s="74"/>
      <c r="Z99" s="74"/>
    </row>
    <row r="100" spans="1:26" ht="15.75" thickBot="1" x14ac:dyDescent="0.3">
      <c r="A100" s="52" t="str">
        <f>CONCATENATE(C92," - ",D100,"%")</f>
        <v>CO2 emissions - 60%</v>
      </c>
      <c r="C100" s="124"/>
      <c r="D100" s="95">
        <v>60</v>
      </c>
      <c r="E100" s="112" t="e">
        <v>#N/A</v>
      </c>
      <c r="F100" s="74"/>
      <c r="G100" s="74"/>
      <c r="H100" s="74"/>
      <c r="I100" s="74"/>
      <c r="J100" s="74"/>
      <c r="K100" s="74"/>
      <c r="L100" s="74"/>
      <c r="M100" s="74"/>
      <c r="N100" s="74"/>
      <c r="O100" s="74"/>
      <c r="P100" s="74"/>
      <c r="Q100" s="74"/>
      <c r="R100" s="74"/>
      <c r="S100" s="74"/>
      <c r="T100" s="74"/>
      <c r="U100" s="74"/>
      <c r="V100" s="74"/>
      <c r="W100" s="74"/>
      <c r="X100" s="74"/>
      <c r="Y100" s="74"/>
      <c r="Z100" s="74"/>
    </row>
    <row r="101" spans="1:26" ht="19.5" thickBot="1" x14ac:dyDescent="0.35">
      <c r="C101" s="40" t="str">
        <f>List!$B$10</f>
        <v>O2 emissions</v>
      </c>
      <c r="D101" s="45" t="s">
        <v>196</v>
      </c>
      <c r="E101" s="41" t="e">
        <v>#N/A</v>
      </c>
      <c r="F101" s="73"/>
      <c r="G101" s="73"/>
      <c r="H101" s="73"/>
      <c r="I101" s="73"/>
      <c r="J101" s="73"/>
      <c r="K101" s="73"/>
      <c r="L101" s="73"/>
      <c r="M101" s="73"/>
      <c r="N101" s="73"/>
      <c r="O101" s="73"/>
      <c r="P101" s="73"/>
      <c r="Q101" s="73"/>
      <c r="R101" s="73"/>
      <c r="S101" s="73"/>
      <c r="T101" s="73"/>
      <c r="U101" s="73"/>
      <c r="V101" s="73"/>
      <c r="W101" s="73"/>
      <c r="X101" s="73"/>
      <c r="Y101" s="73"/>
      <c r="Z101" s="73"/>
    </row>
    <row r="102" spans="1:26" x14ac:dyDescent="0.25">
      <c r="A102" s="52" t="str">
        <f>CONCATENATE(C101," - ",D102,"%")</f>
        <v>O2 emissions - 0%</v>
      </c>
      <c r="C102" s="122" t="s">
        <v>124</v>
      </c>
      <c r="D102" s="11">
        <v>0</v>
      </c>
      <c r="E102" s="69">
        <v>4.4000000000000004</v>
      </c>
      <c r="F102" s="74"/>
      <c r="G102" s="74"/>
      <c r="H102" s="74"/>
      <c r="I102" s="74"/>
      <c r="J102" s="74"/>
      <c r="K102" s="74"/>
      <c r="L102" s="74"/>
      <c r="M102" s="74"/>
      <c r="N102" s="74"/>
      <c r="O102" s="74"/>
      <c r="P102" s="74"/>
      <c r="Q102" s="74"/>
      <c r="R102" s="74"/>
      <c r="S102" s="74"/>
      <c r="T102" s="74"/>
      <c r="U102" s="74"/>
      <c r="V102" s="74"/>
      <c r="W102" s="74"/>
      <c r="X102" s="74"/>
      <c r="Y102" s="74"/>
      <c r="Z102" s="74"/>
    </row>
    <row r="103" spans="1:26" x14ac:dyDescent="0.25">
      <c r="A103" s="52" t="str">
        <f>CONCATENATE(C101," - ",D103,"%")</f>
        <v>O2 emissions - 10%</v>
      </c>
      <c r="C103" s="123"/>
      <c r="D103" s="94">
        <v>10</v>
      </c>
      <c r="E103" s="68" t="e">
        <v>#N/A</v>
      </c>
      <c r="F103" s="74"/>
      <c r="G103" s="74"/>
      <c r="H103" s="74"/>
      <c r="I103" s="74"/>
      <c r="J103" s="74"/>
      <c r="K103" s="74"/>
      <c r="L103" s="74"/>
      <c r="M103" s="74"/>
      <c r="N103" s="74"/>
      <c r="O103" s="74"/>
      <c r="P103" s="74"/>
      <c r="Q103" s="74"/>
      <c r="R103" s="74"/>
      <c r="S103" s="74"/>
      <c r="T103" s="74"/>
      <c r="U103" s="74"/>
      <c r="V103" s="74"/>
      <c r="W103" s="74"/>
      <c r="X103" s="74"/>
      <c r="Y103" s="74"/>
      <c r="Z103" s="74"/>
    </row>
    <row r="104" spans="1:26" x14ac:dyDescent="0.25">
      <c r="A104" s="52" t="str">
        <f>CONCATENATE(C101," - ",D104,"%")</f>
        <v>O2 emissions - 20%</v>
      </c>
      <c r="C104" s="123"/>
      <c r="D104" s="94">
        <v>20</v>
      </c>
      <c r="E104" s="68">
        <v>5.7</v>
      </c>
      <c r="F104" s="74"/>
      <c r="G104" s="74"/>
      <c r="H104" s="74"/>
      <c r="I104" s="74"/>
      <c r="J104" s="74"/>
      <c r="K104" s="74"/>
      <c r="L104" s="74"/>
      <c r="M104" s="74"/>
      <c r="N104" s="74"/>
      <c r="O104" s="74"/>
      <c r="P104" s="74"/>
      <c r="Q104" s="74"/>
      <c r="R104" s="74"/>
      <c r="S104" s="74"/>
      <c r="T104" s="74"/>
      <c r="U104" s="74"/>
      <c r="V104" s="74"/>
      <c r="W104" s="74"/>
      <c r="X104" s="74"/>
      <c r="Y104" s="74"/>
      <c r="Z104" s="74"/>
    </row>
    <row r="105" spans="1:26" x14ac:dyDescent="0.25">
      <c r="A105" s="52" t="str">
        <f>CONCATENATE(C101," - ",D105,"%")</f>
        <v>O2 emissions - 23%</v>
      </c>
      <c r="C105" s="123"/>
      <c r="D105" s="94">
        <v>23</v>
      </c>
      <c r="E105" s="68">
        <v>5.8</v>
      </c>
      <c r="F105" s="74"/>
      <c r="G105" s="74"/>
      <c r="H105" s="74"/>
      <c r="I105" s="74"/>
      <c r="J105" s="74"/>
      <c r="K105" s="74"/>
      <c r="L105" s="74"/>
      <c r="M105" s="74"/>
      <c r="N105" s="74"/>
      <c r="O105" s="74"/>
      <c r="P105" s="74"/>
      <c r="Q105" s="74"/>
      <c r="R105" s="74"/>
      <c r="S105" s="74"/>
      <c r="T105" s="74"/>
      <c r="U105" s="74"/>
      <c r="V105" s="74"/>
      <c r="W105" s="74"/>
      <c r="X105" s="74"/>
      <c r="Y105" s="74"/>
      <c r="Z105" s="74"/>
    </row>
    <row r="106" spans="1:26" x14ac:dyDescent="0.25">
      <c r="A106" s="52" t="str">
        <f>CONCATENATE(C101," - ",D106,"%")</f>
        <v>O2 emissions - 30%</v>
      </c>
      <c r="C106" s="123"/>
      <c r="D106" s="94">
        <v>30</v>
      </c>
      <c r="E106" s="68">
        <v>5.9</v>
      </c>
      <c r="F106" s="74"/>
      <c r="G106" s="74"/>
      <c r="H106" s="74"/>
      <c r="I106" s="74"/>
      <c r="J106" s="74"/>
      <c r="K106" s="74"/>
      <c r="L106" s="74"/>
      <c r="M106" s="74"/>
      <c r="N106" s="74"/>
      <c r="O106" s="74"/>
      <c r="P106" s="74"/>
      <c r="Q106" s="74"/>
      <c r="R106" s="74"/>
      <c r="S106" s="74"/>
      <c r="T106" s="74"/>
      <c r="U106" s="74"/>
      <c r="V106" s="74"/>
      <c r="W106" s="74"/>
      <c r="X106" s="74"/>
      <c r="Y106" s="74"/>
      <c r="Z106" s="74"/>
    </row>
    <row r="107" spans="1:26" x14ac:dyDescent="0.25">
      <c r="A107" s="52" t="str">
        <f>CONCATENATE(C101," - ",D107,"%")</f>
        <v>O2 emissions - 40%</v>
      </c>
      <c r="C107" s="123"/>
      <c r="D107" s="94">
        <v>40</v>
      </c>
      <c r="E107" s="68">
        <v>6.7</v>
      </c>
      <c r="F107" s="74"/>
      <c r="G107" s="74"/>
      <c r="H107" s="74"/>
      <c r="I107" s="74"/>
      <c r="J107" s="74"/>
      <c r="K107" s="74"/>
      <c r="L107" s="74"/>
      <c r="M107" s="74"/>
      <c r="N107" s="74"/>
      <c r="O107" s="74"/>
      <c r="P107" s="74"/>
      <c r="Q107" s="74"/>
      <c r="R107" s="74"/>
      <c r="S107" s="74"/>
      <c r="T107" s="74"/>
      <c r="U107" s="74"/>
      <c r="V107" s="74"/>
      <c r="W107" s="74"/>
      <c r="X107" s="74"/>
      <c r="Y107" s="74"/>
      <c r="Z107" s="74"/>
    </row>
    <row r="108" spans="1:26" x14ac:dyDescent="0.25">
      <c r="A108" s="52" t="str">
        <f>CONCATENATE(C101," - ",D108,"%")</f>
        <v>O2 emissions - 50%</v>
      </c>
      <c r="C108" s="123"/>
      <c r="D108" s="94">
        <v>50</v>
      </c>
      <c r="E108" s="68" t="e">
        <v>#N/A</v>
      </c>
      <c r="F108" s="74"/>
      <c r="G108" s="74"/>
      <c r="H108" s="74"/>
      <c r="I108" s="74"/>
      <c r="J108" s="74"/>
      <c r="K108" s="74"/>
      <c r="L108" s="74"/>
      <c r="M108" s="74"/>
      <c r="N108" s="74"/>
      <c r="O108" s="74"/>
      <c r="P108" s="74"/>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2" t="e">
        <v>#N/A</v>
      </c>
      <c r="F109" s="74"/>
      <c r="G109" s="74"/>
      <c r="H109" s="74"/>
      <c r="I109" s="74"/>
      <c r="J109" s="74"/>
      <c r="K109" s="74"/>
      <c r="L109" s="74"/>
      <c r="M109" s="74"/>
      <c r="N109" s="74"/>
      <c r="O109" s="74"/>
      <c r="P109" s="74"/>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73"/>
      <c r="G110" s="73"/>
      <c r="H110" s="73"/>
      <c r="I110" s="73"/>
      <c r="J110" s="73"/>
      <c r="K110" s="73"/>
      <c r="L110" s="73"/>
      <c r="M110" s="73"/>
      <c r="N110" s="73"/>
      <c r="O110" s="73"/>
      <c r="P110" s="73"/>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89">
        <v>45.387687999391567</v>
      </c>
      <c r="F111" s="74"/>
      <c r="G111" s="74"/>
      <c r="H111" s="74"/>
      <c r="I111" s="74"/>
      <c r="J111" s="74"/>
      <c r="K111" s="74"/>
      <c r="L111" s="74"/>
      <c r="M111" s="74"/>
      <c r="N111" s="74"/>
      <c r="O111" s="74"/>
      <c r="P111" s="74"/>
      <c r="Q111" s="74"/>
      <c r="R111" s="74"/>
      <c r="S111" s="74"/>
      <c r="T111" s="74"/>
      <c r="U111" s="74"/>
      <c r="V111" s="74"/>
      <c r="W111" s="74"/>
      <c r="X111" s="74"/>
      <c r="Y111" s="74"/>
      <c r="Z111" s="74"/>
    </row>
    <row r="112" spans="1:26" x14ac:dyDescent="0.25">
      <c r="A112" s="52" t="str">
        <f>CONCATENATE(C110," - ",D112,"%")</f>
        <v>Unburnt UHC emissions - 23%</v>
      </c>
      <c r="C112" s="130"/>
      <c r="D112" s="94">
        <v>23</v>
      </c>
      <c r="E112" s="90" t="e">
        <v>#N/A</v>
      </c>
      <c r="F112" s="74"/>
      <c r="G112" s="74"/>
      <c r="H112" s="74"/>
      <c r="I112" s="74"/>
      <c r="J112" s="74"/>
      <c r="K112" s="74"/>
      <c r="L112" s="74"/>
      <c r="M112" s="74"/>
      <c r="N112" s="74"/>
      <c r="O112" s="74"/>
      <c r="P112" s="74"/>
      <c r="Q112" s="74"/>
      <c r="R112" s="74"/>
      <c r="S112" s="74"/>
      <c r="T112" s="74"/>
      <c r="U112" s="74"/>
      <c r="V112" s="74"/>
      <c r="W112" s="74"/>
      <c r="X112" s="74"/>
      <c r="Y112" s="74"/>
      <c r="Z112" s="74"/>
    </row>
    <row r="113" spans="1:26" x14ac:dyDescent="0.25">
      <c r="A113" s="52" t="str">
        <f>CONCATENATE(C110," - ",D113,"%")</f>
        <v>Unburnt UHC emissions - 40%</v>
      </c>
      <c r="C113" s="130"/>
      <c r="D113" s="94">
        <v>40</v>
      </c>
      <c r="E113" s="90" t="e">
        <v>#N/A</v>
      </c>
      <c r="F113" s="74"/>
      <c r="G113" s="74"/>
      <c r="H113" s="74"/>
      <c r="I113" s="74"/>
      <c r="J113" s="74"/>
      <c r="K113" s="74"/>
      <c r="L113" s="74"/>
      <c r="M113" s="74"/>
      <c r="N113" s="74"/>
      <c r="O113" s="74"/>
      <c r="P113" s="74"/>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91" t="e">
        <v>#N/A</v>
      </c>
      <c r="F114" s="74"/>
      <c r="G114" s="74"/>
      <c r="H114" s="74"/>
      <c r="I114" s="74"/>
      <c r="J114" s="74"/>
      <c r="K114" s="74"/>
      <c r="L114" s="74"/>
      <c r="M114" s="74"/>
      <c r="N114" s="74"/>
      <c r="O114" s="74"/>
      <c r="P114" s="74"/>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73"/>
      <c r="G115" s="73"/>
      <c r="H115" s="73"/>
      <c r="I115" s="73"/>
      <c r="J115" s="73"/>
      <c r="K115" s="73"/>
      <c r="L115" s="73"/>
      <c r="M115" s="73"/>
      <c r="N115" s="73"/>
      <c r="O115" s="73"/>
      <c r="P115" s="73"/>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89">
        <v>5.2623406376106168</v>
      </c>
      <c r="F116" s="74"/>
      <c r="G116" s="74"/>
      <c r="H116" s="74"/>
      <c r="I116" s="74"/>
      <c r="J116" s="74"/>
      <c r="K116" s="74"/>
      <c r="L116" s="74"/>
      <c r="M116" s="74"/>
      <c r="N116" s="74"/>
      <c r="O116" s="74"/>
      <c r="P116" s="74"/>
      <c r="Q116" s="74"/>
      <c r="R116" s="74"/>
      <c r="S116" s="74"/>
      <c r="T116" s="74"/>
      <c r="U116" s="74"/>
      <c r="V116" s="74"/>
      <c r="W116" s="74"/>
      <c r="X116" s="74"/>
      <c r="Y116" s="74"/>
      <c r="Z116" s="74"/>
    </row>
    <row r="117" spans="1:26" x14ac:dyDescent="0.25">
      <c r="A117" s="52" t="str">
        <f>CONCATENATE(C115," - ",D117,"%")</f>
        <v>Unburnt H2 emissions - 23%</v>
      </c>
      <c r="C117" s="130"/>
      <c r="D117" s="94">
        <v>23</v>
      </c>
      <c r="E117" s="90" t="e">
        <v>#N/A</v>
      </c>
      <c r="F117" s="74"/>
      <c r="G117" s="74"/>
      <c r="H117" s="74"/>
      <c r="I117" s="74"/>
      <c r="J117" s="74"/>
      <c r="K117" s="74"/>
      <c r="L117" s="74"/>
      <c r="M117" s="74"/>
      <c r="N117" s="74"/>
      <c r="O117" s="74"/>
      <c r="P117" s="74"/>
      <c r="Q117" s="74"/>
      <c r="R117" s="74"/>
      <c r="S117" s="74"/>
      <c r="T117" s="74"/>
      <c r="U117" s="74"/>
      <c r="V117" s="74"/>
      <c r="W117" s="74"/>
      <c r="X117" s="74"/>
      <c r="Y117" s="74"/>
      <c r="Z117" s="74"/>
    </row>
    <row r="118" spans="1:26" x14ac:dyDescent="0.25">
      <c r="A118" s="52" t="str">
        <f>CONCATENATE(C115," - ",D118,"%")</f>
        <v>Unburnt H2 emissions - 40%</v>
      </c>
      <c r="C118" s="130"/>
      <c r="D118" s="94">
        <v>40</v>
      </c>
      <c r="E118" s="90" t="e">
        <v>#N/A</v>
      </c>
      <c r="F118" s="74"/>
      <c r="G118" s="74"/>
      <c r="H118" s="74"/>
      <c r="I118" s="74"/>
      <c r="J118" s="74"/>
      <c r="K118" s="74"/>
      <c r="L118" s="74"/>
      <c r="M118" s="74"/>
      <c r="N118" s="74"/>
      <c r="O118" s="74"/>
      <c r="P118" s="74"/>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91" t="e">
        <v>#N/A</v>
      </c>
      <c r="F119" s="74"/>
      <c r="G119" s="74"/>
      <c r="H119" s="74"/>
      <c r="I119" s="74"/>
      <c r="J119" s="74"/>
      <c r="K119" s="74"/>
      <c r="L119" s="74"/>
      <c r="M119" s="74"/>
      <c r="N119" s="74"/>
      <c r="O119" s="74"/>
      <c r="P119" s="74"/>
      <c r="Q119" s="74"/>
      <c r="R119" s="74"/>
      <c r="S119" s="74"/>
      <c r="T119" s="74"/>
      <c r="U119" s="74"/>
      <c r="V119" s="74"/>
      <c r="W119" s="74"/>
      <c r="X119" s="74"/>
      <c r="Y119" s="74"/>
      <c r="Z119" s="74"/>
    </row>
    <row r="120" spans="1:26" ht="19.5" thickBot="1" x14ac:dyDescent="0.35">
      <c r="C120" s="40" t="str">
        <f>List!$B$6</f>
        <v>Air Excess (Lambda)</v>
      </c>
      <c r="D120" s="45"/>
      <c r="E120" s="41" t="e">
        <v>#N/A</v>
      </c>
      <c r="F120" s="73"/>
      <c r="G120" s="73"/>
      <c r="H120" s="73"/>
      <c r="I120" s="73"/>
      <c r="J120" s="73"/>
      <c r="K120" s="73"/>
      <c r="L120" s="73"/>
      <c r="M120" s="73"/>
      <c r="N120" s="73"/>
      <c r="O120" s="73"/>
      <c r="P120" s="73"/>
      <c r="Q120" s="73"/>
      <c r="R120" s="73"/>
      <c r="S120" s="73"/>
      <c r="T120" s="73"/>
      <c r="U120" s="73"/>
      <c r="V120" s="73"/>
      <c r="W120" s="73"/>
      <c r="X120" s="73"/>
      <c r="Y120" s="73"/>
      <c r="Z120" s="73"/>
    </row>
    <row r="121" spans="1:26" x14ac:dyDescent="0.25">
      <c r="A121" s="52" t="str">
        <f>CONCATENATE(C120," - ",D121,"%")</f>
        <v>Air Excess (Lambda) - 0%</v>
      </c>
      <c r="C121" s="122" t="s">
        <v>124</v>
      </c>
      <c r="D121" s="11">
        <v>0</v>
      </c>
      <c r="E121" s="89">
        <v>1.2650602409638554</v>
      </c>
      <c r="F121" s="74"/>
      <c r="G121" s="74"/>
      <c r="H121" s="74"/>
      <c r="I121" s="74"/>
      <c r="J121" s="74"/>
      <c r="K121" s="74"/>
      <c r="L121" s="74"/>
      <c r="M121" s="74"/>
      <c r="N121" s="74"/>
      <c r="O121" s="74"/>
      <c r="P121" s="74"/>
      <c r="Q121" s="74"/>
      <c r="R121" s="74"/>
      <c r="S121" s="74"/>
      <c r="T121" s="74"/>
      <c r="U121" s="74"/>
      <c r="V121" s="74"/>
      <c r="W121" s="74"/>
      <c r="X121" s="74"/>
      <c r="Y121" s="74"/>
      <c r="Z121" s="74"/>
    </row>
    <row r="122" spans="1:26" x14ac:dyDescent="0.25">
      <c r="A122" s="52" t="str">
        <f>CONCATENATE(C120," - ",D122,"%")</f>
        <v>Air Excess (Lambda) - 10%</v>
      </c>
      <c r="C122" s="123"/>
      <c r="D122" s="94">
        <v>10</v>
      </c>
      <c r="E122" s="90" t="e">
        <v>#N/A</v>
      </c>
      <c r="F122" s="74"/>
      <c r="G122" s="74"/>
      <c r="H122" s="74"/>
      <c r="I122" s="74"/>
      <c r="J122" s="74"/>
      <c r="K122" s="74"/>
      <c r="L122" s="74"/>
      <c r="M122" s="74"/>
      <c r="N122" s="74"/>
      <c r="O122" s="74"/>
      <c r="P122" s="74"/>
      <c r="Q122" s="74"/>
      <c r="R122" s="74"/>
      <c r="S122" s="74"/>
      <c r="T122" s="74"/>
      <c r="U122" s="74"/>
      <c r="V122" s="74"/>
      <c r="W122" s="74"/>
      <c r="X122" s="74"/>
      <c r="Y122" s="74"/>
      <c r="Z122" s="74"/>
    </row>
    <row r="123" spans="1:26" x14ac:dyDescent="0.25">
      <c r="A123" s="52" t="str">
        <f>CONCATENATE(C120," - ",D123,"%")</f>
        <v>Air Excess (Lambda) - 20%</v>
      </c>
      <c r="C123" s="123"/>
      <c r="D123" s="94">
        <v>20</v>
      </c>
      <c r="E123" s="90">
        <v>1.3725490196078431</v>
      </c>
      <c r="F123" s="74"/>
      <c r="G123" s="74"/>
      <c r="H123" s="74"/>
      <c r="I123" s="74"/>
      <c r="J123" s="74"/>
      <c r="K123" s="74"/>
      <c r="L123" s="74"/>
      <c r="M123" s="74"/>
      <c r="N123" s="74"/>
      <c r="O123" s="74"/>
      <c r="P123" s="74"/>
      <c r="Q123" s="74"/>
      <c r="R123" s="74"/>
      <c r="S123" s="74"/>
      <c r="T123" s="74"/>
      <c r="U123" s="74"/>
      <c r="V123" s="74"/>
      <c r="W123" s="74"/>
      <c r="X123" s="74"/>
      <c r="Y123" s="74"/>
      <c r="Z123" s="74"/>
    </row>
    <row r="124" spans="1:26" x14ac:dyDescent="0.25">
      <c r="A124" s="52" t="str">
        <f>CONCATENATE(C120," - ",D124,"%")</f>
        <v>Air Excess (Lambda) - 23%</v>
      </c>
      <c r="C124" s="123"/>
      <c r="D124" s="94">
        <v>23</v>
      </c>
      <c r="E124" s="90">
        <v>1.381578947368421</v>
      </c>
      <c r="F124" s="74"/>
      <c r="G124" s="74"/>
      <c r="H124" s="74"/>
      <c r="I124" s="74"/>
      <c r="J124" s="74"/>
      <c r="K124" s="74"/>
      <c r="L124" s="74"/>
      <c r="M124" s="74"/>
      <c r="N124" s="74"/>
      <c r="O124" s="74"/>
      <c r="P124" s="74"/>
      <c r="Q124" s="74"/>
      <c r="R124" s="74"/>
      <c r="S124" s="74"/>
      <c r="T124" s="74"/>
      <c r="U124" s="74"/>
      <c r="V124" s="74"/>
      <c r="W124" s="74"/>
      <c r="X124" s="74"/>
      <c r="Y124" s="74"/>
      <c r="Z124" s="74"/>
    </row>
    <row r="125" spans="1:26" x14ac:dyDescent="0.25">
      <c r="A125" s="52" t="str">
        <f>CONCATENATE(C120," - ",D125,"%")</f>
        <v>Air Excess (Lambda) - 30%</v>
      </c>
      <c r="C125" s="123"/>
      <c r="D125" s="94">
        <v>30</v>
      </c>
      <c r="E125" s="90">
        <v>1.3907284768211921</v>
      </c>
      <c r="F125" s="74"/>
      <c r="G125" s="74"/>
      <c r="H125" s="74"/>
      <c r="I125" s="74"/>
      <c r="J125" s="74"/>
      <c r="K125" s="74"/>
      <c r="L125" s="74"/>
      <c r="M125" s="74"/>
      <c r="N125" s="74"/>
      <c r="O125" s="74"/>
      <c r="P125" s="74"/>
      <c r="Q125" s="74"/>
      <c r="R125" s="74"/>
      <c r="S125" s="74"/>
      <c r="T125" s="74"/>
      <c r="U125" s="74"/>
      <c r="V125" s="74"/>
      <c r="W125" s="74"/>
      <c r="X125" s="74"/>
      <c r="Y125" s="74"/>
      <c r="Z125" s="74"/>
    </row>
    <row r="126" spans="1:26" x14ac:dyDescent="0.25">
      <c r="A126" s="52" t="str">
        <f>CONCATENATE(C120," - ",D126,"%")</f>
        <v>Air Excess (Lambda) - 40%</v>
      </c>
      <c r="C126" s="123"/>
      <c r="D126" s="94">
        <v>40</v>
      </c>
      <c r="E126" s="90">
        <v>1.4685314685314685</v>
      </c>
      <c r="F126" s="74"/>
      <c r="G126" s="74"/>
      <c r="H126" s="74"/>
      <c r="I126" s="74"/>
      <c r="J126" s="74"/>
      <c r="K126" s="74"/>
      <c r="L126" s="74"/>
      <c r="M126" s="74"/>
      <c r="N126" s="74"/>
      <c r="O126" s="74"/>
      <c r="P126" s="74"/>
      <c r="Q126" s="74"/>
      <c r="R126" s="74"/>
      <c r="S126" s="74"/>
      <c r="T126" s="74"/>
      <c r="U126" s="74"/>
      <c r="V126" s="74"/>
      <c r="W126" s="74"/>
      <c r="X126" s="74"/>
      <c r="Y126" s="74"/>
      <c r="Z126" s="74"/>
    </row>
    <row r="127" spans="1:26" x14ac:dyDescent="0.25">
      <c r="A127" s="52" t="str">
        <f>CONCATENATE(C120," - ",D127,"%")</f>
        <v>Air Excess (Lambda) - 50%</v>
      </c>
      <c r="C127" s="123"/>
      <c r="D127" s="94">
        <v>50</v>
      </c>
      <c r="E127" s="90" t="e">
        <v>#N/A</v>
      </c>
      <c r="F127" s="74"/>
      <c r="G127" s="74"/>
      <c r="H127" s="74"/>
      <c r="I127" s="74"/>
      <c r="J127" s="74"/>
      <c r="K127" s="74"/>
      <c r="L127" s="74"/>
      <c r="M127" s="74"/>
      <c r="N127" s="74"/>
      <c r="O127" s="74"/>
      <c r="P127" s="74"/>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91" t="e">
        <v>#N/A</v>
      </c>
      <c r="F128" s="74"/>
      <c r="G128" s="74"/>
      <c r="H128" s="74"/>
      <c r="I128" s="74"/>
      <c r="J128" s="74"/>
      <c r="K128" s="74"/>
      <c r="L128" s="74"/>
      <c r="M128" s="74"/>
      <c r="N128" s="74"/>
      <c r="O128" s="74"/>
      <c r="P128" s="74"/>
      <c r="Q128" s="74"/>
      <c r="R128" s="74"/>
      <c r="S128" s="74"/>
      <c r="T128" s="74"/>
      <c r="U128" s="74"/>
      <c r="V128" s="74"/>
      <c r="W128" s="74"/>
      <c r="X128" s="74"/>
      <c r="Y128" s="74"/>
      <c r="Z128" s="74"/>
    </row>
    <row r="129" spans="1:26" x14ac:dyDescent="0.25">
      <c r="C129" s="1"/>
      <c r="D129" s="1"/>
      <c r="E129" s="1"/>
      <c r="F129"/>
      <c r="G129"/>
      <c r="H129"/>
      <c r="I129"/>
      <c r="J129"/>
      <c r="K129"/>
      <c r="L129"/>
      <c r="M129"/>
      <c r="N129"/>
      <c r="O129"/>
      <c r="P129"/>
      <c r="Q129"/>
      <c r="R129"/>
      <c r="S129"/>
      <c r="T129"/>
      <c r="U129"/>
      <c r="V129"/>
      <c r="W129"/>
      <c r="X129"/>
      <c r="Y129"/>
      <c r="Z129"/>
    </row>
    <row r="130" spans="1:26" x14ac:dyDescent="0.25">
      <c r="C130" s="1"/>
      <c r="D130" s="1"/>
      <c r="E130" s="1"/>
      <c r="F130"/>
      <c r="G130"/>
      <c r="H130"/>
      <c r="I130"/>
      <c r="J130"/>
      <c r="K130"/>
      <c r="L130"/>
      <c r="M130"/>
      <c r="N130"/>
      <c r="O130"/>
      <c r="P130"/>
      <c r="Q130"/>
      <c r="R130"/>
      <c r="S130"/>
      <c r="T130"/>
      <c r="U130"/>
      <c r="V130"/>
      <c r="W130"/>
      <c r="X130"/>
      <c r="Y130"/>
      <c r="Z130"/>
    </row>
    <row r="131" spans="1:26" x14ac:dyDescent="0.25">
      <c r="C131" s="1"/>
      <c r="D131" s="1"/>
      <c r="E131" s="1"/>
      <c r="F131"/>
      <c r="G131"/>
      <c r="H131"/>
      <c r="I131"/>
      <c r="J131"/>
      <c r="K131"/>
      <c r="L131"/>
      <c r="M131"/>
      <c r="N131"/>
      <c r="O131"/>
      <c r="P131"/>
      <c r="Q131"/>
      <c r="R131"/>
      <c r="S131"/>
      <c r="T131"/>
      <c r="U131"/>
      <c r="V131"/>
      <c r="W131"/>
      <c r="X131"/>
      <c r="Y131"/>
      <c r="Z131"/>
    </row>
    <row r="132" spans="1:26" x14ac:dyDescent="0.25">
      <c r="C132" s="1"/>
      <c r="D132" s="1"/>
      <c r="E132" s="1"/>
      <c r="F132"/>
      <c r="G132"/>
      <c r="H132"/>
      <c r="I132"/>
      <c r="J132"/>
      <c r="K132"/>
      <c r="L132"/>
      <c r="M132"/>
      <c r="N132"/>
      <c r="O132"/>
      <c r="P132"/>
      <c r="Q132"/>
      <c r="R132"/>
      <c r="S132"/>
      <c r="T132"/>
      <c r="U132"/>
      <c r="V132"/>
      <c r="W132"/>
      <c r="X132"/>
      <c r="Y132"/>
      <c r="Z132"/>
    </row>
    <row r="133" spans="1:26" ht="18.75" thickBot="1" x14ac:dyDescent="0.3">
      <c r="B133" s="32" t="s">
        <v>142</v>
      </c>
      <c r="C133" s="1"/>
      <c r="D133" s="1"/>
      <c r="E133" s="1"/>
      <c r="F133"/>
      <c r="G133"/>
      <c r="H133"/>
      <c r="I133"/>
      <c r="J133"/>
      <c r="K133"/>
      <c r="L133"/>
      <c r="M133"/>
      <c r="N133"/>
      <c r="O133"/>
      <c r="P133"/>
      <c r="Q133"/>
      <c r="R133"/>
      <c r="S133"/>
      <c r="T133"/>
      <c r="U133"/>
      <c r="V133"/>
      <c r="W133"/>
      <c r="X133"/>
      <c r="Y133"/>
      <c r="Z133"/>
    </row>
    <row r="134" spans="1:26" ht="19.5" thickBot="1" x14ac:dyDescent="0.35">
      <c r="C134" s="40" t="s">
        <v>189</v>
      </c>
      <c r="D134" s="45" t="s">
        <v>197</v>
      </c>
      <c r="E134" s="41" t="e">
        <v>#N/A</v>
      </c>
      <c r="F134" s="73"/>
      <c r="G134" s="73"/>
      <c r="H134" s="73"/>
      <c r="I134" s="73"/>
      <c r="J134" s="73"/>
      <c r="K134" s="73"/>
      <c r="L134" s="73"/>
      <c r="M134" s="73"/>
      <c r="N134" s="73"/>
      <c r="O134" s="73"/>
      <c r="P134" s="73"/>
      <c r="Q134" s="73"/>
      <c r="R134" s="73"/>
      <c r="S134" s="73"/>
      <c r="T134" s="73"/>
      <c r="U134" s="73"/>
      <c r="V134" s="73"/>
      <c r="W134" s="73"/>
      <c r="X134" s="73"/>
      <c r="Y134" s="73"/>
      <c r="Z134" s="73"/>
    </row>
    <row r="135" spans="1:26" x14ac:dyDescent="0.25">
      <c r="A135" s="52" t="str">
        <f>CONCATENATE(C134," - ",D135,"%")</f>
        <v>H2 - 0%</v>
      </c>
      <c r="C135" s="128" t="s">
        <v>124</v>
      </c>
      <c r="D135" s="11">
        <v>0</v>
      </c>
      <c r="E135" s="69" t="e">
        <v>#N/A</v>
      </c>
      <c r="F135" s="74"/>
      <c r="G135" s="74"/>
      <c r="H135" s="74"/>
      <c r="I135" s="74"/>
      <c r="J135" s="74"/>
      <c r="K135" s="74"/>
      <c r="L135" s="74"/>
      <c r="M135" s="74"/>
      <c r="N135" s="74"/>
      <c r="O135" s="74"/>
      <c r="P135" s="74"/>
      <c r="Q135" s="74"/>
      <c r="R135" s="74"/>
      <c r="S135" s="74"/>
      <c r="T135" s="74"/>
      <c r="U135" s="74"/>
      <c r="V135" s="74"/>
      <c r="W135" s="74"/>
      <c r="X135" s="74"/>
      <c r="Y135" s="74"/>
      <c r="Z135" s="74"/>
    </row>
    <row r="136" spans="1:26" x14ac:dyDescent="0.25">
      <c r="A136" s="52" t="str">
        <f>CONCATENATE(C134," - ",D136,"%")</f>
        <v>H2 - 10%</v>
      </c>
      <c r="C136" s="123"/>
      <c r="D136" s="94">
        <v>10</v>
      </c>
      <c r="E136" s="68">
        <v>40</v>
      </c>
      <c r="F136" s="74"/>
      <c r="G136" s="74"/>
      <c r="H136" s="74"/>
      <c r="I136" s="74"/>
      <c r="J136" s="74"/>
      <c r="K136" s="74"/>
      <c r="L136" s="74"/>
      <c r="M136" s="74"/>
      <c r="N136" s="74"/>
      <c r="O136" s="74"/>
      <c r="P136" s="74"/>
      <c r="Q136" s="74"/>
      <c r="R136" s="74"/>
      <c r="S136" s="74"/>
      <c r="T136" s="74"/>
      <c r="U136" s="74"/>
      <c r="V136" s="74"/>
      <c r="W136" s="74"/>
      <c r="X136" s="74"/>
      <c r="Y136" s="74"/>
      <c r="Z136" s="74"/>
    </row>
    <row r="137" spans="1:26" x14ac:dyDescent="0.25">
      <c r="A137" s="52" t="str">
        <f>CONCATENATE(C134," - ",D137,"%")</f>
        <v>H2 - 20%</v>
      </c>
      <c r="C137" s="123"/>
      <c r="D137" s="94">
        <v>20</v>
      </c>
      <c r="E137" s="68">
        <v>20</v>
      </c>
      <c r="F137" s="74"/>
      <c r="G137" s="74"/>
      <c r="H137" s="74"/>
      <c r="I137" s="74"/>
      <c r="J137" s="74"/>
      <c r="K137" s="74"/>
      <c r="L137" s="74"/>
      <c r="M137" s="74"/>
      <c r="N137" s="74"/>
      <c r="O137" s="74"/>
      <c r="P137" s="74"/>
      <c r="Q137" s="74"/>
      <c r="R137" s="74"/>
      <c r="S137" s="74"/>
      <c r="T137" s="74"/>
      <c r="U137" s="74"/>
      <c r="V137" s="74"/>
      <c r="W137" s="74"/>
      <c r="X137" s="74"/>
      <c r="Y137" s="74"/>
      <c r="Z137" s="74"/>
    </row>
    <row r="138" spans="1:26" x14ac:dyDescent="0.25">
      <c r="A138" s="52" t="str">
        <f>CONCATENATE(C134," - ",D138,"%")</f>
        <v>H2 - 23%</v>
      </c>
      <c r="C138" s="123"/>
      <c r="D138" s="94">
        <v>23</v>
      </c>
      <c r="E138" s="68">
        <v>23</v>
      </c>
      <c r="F138" s="74"/>
      <c r="G138" s="74"/>
      <c r="H138" s="74"/>
      <c r="I138" s="74"/>
      <c r="J138" s="74"/>
      <c r="K138" s="74"/>
      <c r="L138" s="74"/>
      <c r="M138" s="74"/>
      <c r="N138" s="74"/>
      <c r="O138" s="74"/>
      <c r="P138" s="74"/>
      <c r="Q138" s="74"/>
      <c r="R138" s="74"/>
      <c r="S138" s="74"/>
      <c r="T138" s="74"/>
      <c r="U138" s="74"/>
      <c r="V138" s="74"/>
      <c r="W138" s="74"/>
      <c r="X138" s="74"/>
      <c r="Y138" s="74"/>
      <c r="Z138" s="74"/>
    </row>
    <row r="139" spans="1:26" x14ac:dyDescent="0.25">
      <c r="A139" s="52" t="str">
        <f>CONCATENATE(C134," - ",D139,"%")</f>
        <v>H2 - 30%</v>
      </c>
      <c r="C139" s="123"/>
      <c r="D139" s="94">
        <v>30</v>
      </c>
      <c r="E139" s="68">
        <v>30</v>
      </c>
      <c r="F139" s="74"/>
      <c r="G139" s="74"/>
      <c r="H139" s="74"/>
      <c r="I139" s="74"/>
      <c r="J139" s="74"/>
      <c r="K139" s="74"/>
      <c r="L139" s="74"/>
      <c r="M139" s="74"/>
      <c r="N139" s="74"/>
      <c r="O139" s="74"/>
      <c r="P139" s="74"/>
      <c r="Q139" s="74"/>
      <c r="R139" s="74"/>
      <c r="S139" s="74"/>
      <c r="T139" s="74"/>
      <c r="U139" s="74"/>
      <c r="V139" s="74"/>
      <c r="W139" s="74"/>
      <c r="X139" s="74"/>
      <c r="Y139" s="74"/>
      <c r="Z139" s="74"/>
    </row>
    <row r="140" spans="1:26" x14ac:dyDescent="0.25">
      <c r="A140" s="52" t="str">
        <f>CONCATENATE(C134," - ",D140,"%")</f>
        <v>H2 - 40%</v>
      </c>
      <c r="C140" s="123"/>
      <c r="D140" s="94">
        <v>40</v>
      </c>
      <c r="E140" s="68">
        <v>40</v>
      </c>
      <c r="F140" s="74"/>
      <c r="G140" s="74"/>
      <c r="H140" s="74"/>
      <c r="I140" s="74"/>
      <c r="J140" s="74"/>
      <c r="K140" s="74"/>
      <c r="L140" s="74"/>
      <c r="M140" s="74"/>
      <c r="N140" s="74"/>
      <c r="O140" s="74"/>
      <c r="P140" s="74"/>
      <c r="Q140" s="74"/>
      <c r="R140" s="74"/>
      <c r="S140" s="74"/>
      <c r="T140" s="74"/>
      <c r="U140" s="74"/>
      <c r="V140" s="74"/>
      <c r="W140" s="74"/>
      <c r="X140" s="74"/>
      <c r="Y140" s="74"/>
      <c r="Z140" s="74"/>
    </row>
    <row r="141" spans="1:26" x14ac:dyDescent="0.25">
      <c r="A141" s="52" t="str">
        <f>CONCATENATE(C134," - ",D141,"%")</f>
        <v>H2 - 50%</v>
      </c>
      <c r="C141" s="123"/>
      <c r="D141" s="94">
        <v>50</v>
      </c>
      <c r="E141" s="68">
        <v>40</v>
      </c>
      <c r="F141" s="74"/>
      <c r="G141" s="74"/>
      <c r="H141" s="74"/>
      <c r="I141" s="74"/>
      <c r="J141" s="74"/>
      <c r="K141" s="74"/>
      <c r="L141" s="74"/>
      <c r="M141" s="74"/>
      <c r="N141" s="74"/>
      <c r="O141" s="74"/>
      <c r="P141" s="74"/>
      <c r="Q141" s="74"/>
      <c r="R141" s="74"/>
      <c r="S141" s="74"/>
      <c r="T141" s="74"/>
      <c r="U141" s="74"/>
      <c r="V141" s="74"/>
      <c r="W141" s="74"/>
      <c r="X141" s="74"/>
      <c r="Y141" s="74"/>
      <c r="Z141" s="74"/>
    </row>
    <row r="142" spans="1:26" ht="15.75" thickBot="1" x14ac:dyDescent="0.3">
      <c r="A142" s="52" t="str">
        <f>CONCATENATE(C134," - ",D142,"%")</f>
        <v>H2 - 60%</v>
      </c>
      <c r="C142" s="124"/>
      <c r="D142" s="95">
        <v>60</v>
      </c>
      <c r="E142" s="112">
        <v>40</v>
      </c>
      <c r="F142" s="74"/>
      <c r="G142" s="74"/>
      <c r="H142" s="74"/>
      <c r="I142" s="74"/>
      <c r="J142" s="74"/>
      <c r="K142" s="74"/>
      <c r="L142" s="74"/>
      <c r="M142" s="74"/>
      <c r="N142" s="74"/>
      <c r="O142" s="74"/>
      <c r="P142" s="74"/>
      <c r="Q142" s="74"/>
      <c r="R142" s="74"/>
      <c r="S142" s="74"/>
      <c r="T142" s="74"/>
      <c r="U142" s="74"/>
      <c r="V142" s="74"/>
      <c r="W142" s="74"/>
      <c r="X142" s="74"/>
      <c r="Y142" s="74"/>
      <c r="Z142" s="74"/>
    </row>
    <row r="143" spans="1:26" ht="19.5" thickBot="1" x14ac:dyDescent="0.35">
      <c r="C143" s="40" t="str">
        <f>List!$B$3</f>
        <v>Wobbe index</v>
      </c>
      <c r="D143" s="45" t="s">
        <v>190</v>
      </c>
      <c r="E143" s="41" t="e">
        <v>#N/A</v>
      </c>
      <c r="F143" s="73"/>
      <c r="G143" s="73"/>
      <c r="H143" s="73"/>
      <c r="I143" s="73"/>
      <c r="J143" s="73"/>
      <c r="K143" s="73"/>
      <c r="L143" s="73"/>
      <c r="M143" s="73"/>
      <c r="N143" s="73"/>
      <c r="O143" s="73"/>
      <c r="P143" s="73"/>
      <c r="Q143" s="73"/>
      <c r="R143" s="73"/>
      <c r="S143" s="73"/>
      <c r="T143" s="73"/>
      <c r="U143" s="73"/>
      <c r="V143" s="73"/>
      <c r="W143" s="73"/>
      <c r="X143" s="73"/>
      <c r="Y143" s="73"/>
      <c r="Z143" s="73"/>
    </row>
    <row r="144" spans="1:26" x14ac:dyDescent="0.25">
      <c r="A144" s="52" t="str">
        <f>CONCATENATE(C143," - ",D144,"%")</f>
        <v>Wobbe index - 0%</v>
      </c>
      <c r="C144" s="122" t="s">
        <v>124</v>
      </c>
      <c r="D144" s="11">
        <v>0</v>
      </c>
      <c r="E144" s="69">
        <v>50.606323934612639</v>
      </c>
      <c r="F144" s="74"/>
      <c r="G144" s="74"/>
      <c r="H144" s="74"/>
      <c r="I144" s="74"/>
      <c r="J144" s="74"/>
      <c r="K144" s="74"/>
      <c r="L144" s="74"/>
      <c r="M144" s="74"/>
      <c r="N144" s="74"/>
      <c r="O144" s="74"/>
      <c r="P144" s="74"/>
      <c r="Q144" s="74"/>
      <c r="R144" s="74"/>
      <c r="S144" s="74"/>
      <c r="T144" s="74"/>
      <c r="U144" s="74"/>
      <c r="V144" s="74"/>
      <c r="W144" s="74"/>
      <c r="X144" s="74"/>
      <c r="Y144" s="74"/>
      <c r="Z144" s="74"/>
    </row>
    <row r="145" spans="1:26" x14ac:dyDescent="0.25">
      <c r="A145" s="52" t="str">
        <f>CONCATENATE(C143," - ",D145,"%")</f>
        <v>Wobbe index - 10%</v>
      </c>
      <c r="C145" s="123"/>
      <c r="D145" s="94">
        <v>10</v>
      </c>
      <c r="E145" s="68">
        <v>45.714470083951518</v>
      </c>
      <c r="F145" s="74"/>
      <c r="G145" s="74"/>
      <c r="H145" s="74"/>
      <c r="I145" s="74"/>
      <c r="J145" s="74"/>
      <c r="K145" s="74"/>
      <c r="L145" s="74"/>
      <c r="M145" s="74"/>
      <c r="N145" s="74"/>
      <c r="O145" s="74"/>
      <c r="P145" s="74"/>
      <c r="Q145" s="74"/>
      <c r="R145" s="74"/>
      <c r="S145" s="74"/>
      <c r="T145" s="74"/>
      <c r="U145" s="74"/>
      <c r="V145" s="74"/>
      <c r="W145" s="74"/>
      <c r="X145" s="74"/>
      <c r="Y145" s="74"/>
      <c r="Z145" s="74"/>
    </row>
    <row r="146" spans="1:26" x14ac:dyDescent="0.25">
      <c r="A146" s="52" t="str">
        <f>CONCATENATE(C143," - ",D146,"%")</f>
        <v>Wobbe index - 20%</v>
      </c>
      <c r="C146" s="123"/>
      <c r="D146" s="94">
        <v>20</v>
      </c>
      <c r="E146" s="68">
        <v>48.146710177780569</v>
      </c>
      <c r="F146" s="74"/>
      <c r="G146" s="74"/>
      <c r="H146" s="74"/>
      <c r="I146" s="74"/>
      <c r="J146" s="74"/>
      <c r="K146" s="74"/>
      <c r="L146" s="74"/>
      <c r="M146" s="74"/>
      <c r="N146" s="74"/>
      <c r="O146" s="74"/>
      <c r="P146" s="74"/>
      <c r="Q146" s="74"/>
      <c r="R146" s="74"/>
      <c r="S146" s="74"/>
      <c r="T146" s="74"/>
      <c r="U146" s="74"/>
      <c r="V146" s="74"/>
      <c r="W146" s="74"/>
      <c r="X146" s="74"/>
      <c r="Y146" s="74"/>
      <c r="Z146" s="74"/>
    </row>
    <row r="147" spans="1:26" x14ac:dyDescent="0.25">
      <c r="A147" s="52" t="str">
        <f>CONCATENATE(C143," - ",D147,"%")</f>
        <v>Wobbe index - 23%</v>
      </c>
      <c r="C147" s="123"/>
      <c r="D147" s="94">
        <v>23</v>
      </c>
      <c r="E147" s="68">
        <v>47.777573656261602</v>
      </c>
      <c r="F147" s="74"/>
      <c r="G147" s="74"/>
      <c r="H147" s="74"/>
      <c r="I147" s="74"/>
      <c r="J147" s="74"/>
      <c r="K147" s="74"/>
      <c r="L147" s="74"/>
      <c r="M147" s="74"/>
      <c r="N147" s="74"/>
      <c r="O147" s="74"/>
      <c r="P147" s="74"/>
      <c r="Q147" s="74"/>
      <c r="R147" s="74"/>
      <c r="S147" s="74"/>
      <c r="T147" s="74"/>
      <c r="U147" s="74"/>
      <c r="V147" s="74"/>
      <c r="W147" s="74"/>
      <c r="X147" s="74"/>
      <c r="Y147" s="74"/>
      <c r="Z147" s="74"/>
    </row>
    <row r="148" spans="1:26" x14ac:dyDescent="0.25">
      <c r="A148" s="52" t="str">
        <f>CONCATENATE(C143," - ",D148,"%")</f>
        <v>Wobbe index - 30%</v>
      </c>
      <c r="C148" s="123"/>
      <c r="D148" s="94">
        <v>30</v>
      </c>
      <c r="E148" s="68">
        <v>46.919983815077522</v>
      </c>
      <c r="F148" s="74"/>
      <c r="G148" s="74"/>
      <c r="H148" s="74"/>
      <c r="I148" s="74"/>
      <c r="J148" s="74"/>
      <c r="K148" s="74"/>
      <c r="L148" s="74"/>
      <c r="M148" s="74"/>
      <c r="N148" s="74"/>
      <c r="O148" s="74"/>
      <c r="P148" s="74"/>
      <c r="Q148" s="74"/>
      <c r="R148" s="74"/>
      <c r="S148" s="74"/>
      <c r="T148" s="74"/>
      <c r="U148" s="74"/>
      <c r="V148" s="74"/>
      <c r="W148" s="74"/>
      <c r="X148" s="74"/>
      <c r="Y148" s="74"/>
      <c r="Z148" s="74"/>
    </row>
    <row r="149" spans="1:26" x14ac:dyDescent="0.25">
      <c r="A149" s="52" t="str">
        <f>CONCATENATE(C143," - ",D149,"%")</f>
        <v>Wobbe index - 40%</v>
      </c>
      <c r="C149" s="123"/>
      <c r="D149" s="94">
        <v>40</v>
      </c>
      <c r="E149" s="68">
        <v>45.714470083951518</v>
      </c>
      <c r="F149" s="74"/>
      <c r="G149" s="74"/>
      <c r="H149" s="74"/>
      <c r="I149" s="74"/>
      <c r="J149" s="74"/>
      <c r="K149" s="74"/>
      <c r="L149" s="74"/>
      <c r="M149" s="74"/>
      <c r="N149" s="74"/>
      <c r="O149" s="74"/>
      <c r="P149" s="74"/>
      <c r="Q149" s="74"/>
      <c r="R149" s="74"/>
      <c r="S149" s="74"/>
      <c r="T149" s="74"/>
      <c r="U149" s="74"/>
      <c r="V149" s="74"/>
      <c r="W149" s="74"/>
      <c r="X149" s="74"/>
      <c r="Y149" s="74"/>
      <c r="Z149" s="74"/>
    </row>
    <row r="150" spans="1:26" x14ac:dyDescent="0.25">
      <c r="A150" s="52" t="str">
        <f>CONCATENATE(C143," - ",D150,"%")</f>
        <v>Wobbe index - 50%</v>
      </c>
      <c r="C150" s="123"/>
      <c r="D150" s="94">
        <v>50</v>
      </c>
      <c r="E150" s="68">
        <v>45.714470083951518</v>
      </c>
      <c r="F150" s="74"/>
      <c r="G150" s="74"/>
      <c r="H150" s="74"/>
      <c r="I150" s="74"/>
      <c r="J150" s="74"/>
      <c r="K150" s="74"/>
      <c r="L150" s="74"/>
      <c r="M150" s="74"/>
      <c r="N150" s="74"/>
      <c r="O150" s="74"/>
      <c r="P150" s="74"/>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2">
        <v>45.714470083951518</v>
      </c>
      <c r="F151" s="74"/>
      <c r="G151" s="74"/>
      <c r="H151" s="74"/>
      <c r="I151" s="74"/>
      <c r="J151" s="74"/>
      <c r="K151" s="74"/>
      <c r="L151" s="74"/>
      <c r="M151" s="74"/>
      <c r="N151" s="74"/>
      <c r="O151" s="74"/>
      <c r="P151" s="74"/>
      <c r="Q151" s="74"/>
      <c r="R151" s="74"/>
      <c r="S151" s="74"/>
      <c r="T151" s="74"/>
      <c r="U151" s="74"/>
      <c r="V151" s="74"/>
      <c r="W151" s="74"/>
      <c r="X151" s="74"/>
      <c r="Y151" s="74"/>
      <c r="Z151" s="74"/>
    </row>
    <row r="152" spans="1:26" ht="19.5" thickBot="1" x14ac:dyDescent="0.35">
      <c r="C152" s="40" t="str">
        <f>List!$B$4</f>
        <v>Efficiency (Hi)</v>
      </c>
      <c r="D152" s="45" t="s">
        <v>192</v>
      </c>
      <c r="E152" s="41" t="e">
        <v>#N/A</v>
      </c>
      <c r="F152" s="73"/>
      <c r="G152" s="73"/>
      <c r="H152" s="73"/>
      <c r="I152" s="73"/>
      <c r="J152" s="73"/>
      <c r="K152" s="73"/>
      <c r="L152" s="73"/>
      <c r="M152" s="73"/>
      <c r="N152" s="73"/>
      <c r="O152" s="73"/>
      <c r="P152" s="73"/>
      <c r="Q152" s="73"/>
      <c r="R152" s="73"/>
      <c r="S152" s="73"/>
      <c r="T152" s="73"/>
      <c r="U152" s="73"/>
      <c r="V152" s="73"/>
      <c r="W152" s="73"/>
      <c r="X152" s="73"/>
      <c r="Y152" s="73"/>
      <c r="Z152" s="73"/>
    </row>
    <row r="153" spans="1:26" x14ac:dyDescent="0.25">
      <c r="A153" s="52" t="str">
        <f>CONCATENATE(C152," - ",D153,"%")</f>
        <v>Efficiency (Hi) - 0%</v>
      </c>
      <c r="C153" s="122" t="s">
        <v>124</v>
      </c>
      <c r="D153" s="11">
        <v>0</v>
      </c>
      <c r="E153" s="69">
        <v>118.91715222748954</v>
      </c>
      <c r="F153" s="74"/>
      <c r="G153" s="74"/>
      <c r="H153" s="74"/>
      <c r="I153" s="74"/>
      <c r="J153" s="74"/>
      <c r="K153" s="74"/>
      <c r="L153" s="74"/>
      <c r="M153" s="74"/>
      <c r="N153" s="74"/>
      <c r="O153" s="74"/>
      <c r="P153" s="74"/>
      <c r="Q153" s="74"/>
      <c r="R153" s="74"/>
      <c r="S153" s="74"/>
      <c r="T153" s="74"/>
      <c r="U153" s="74"/>
      <c r="V153" s="74"/>
      <c r="W153" s="74"/>
      <c r="X153" s="74"/>
      <c r="Y153" s="74"/>
      <c r="Z153" s="74"/>
    </row>
    <row r="154" spans="1:26" x14ac:dyDescent="0.25">
      <c r="A154" s="52" t="str">
        <f>CONCATENATE(C152," - ",D154,"%")</f>
        <v>Efficiency (Hi) - 10%</v>
      </c>
      <c r="C154" s="123"/>
      <c r="D154" s="94">
        <v>10</v>
      </c>
      <c r="E154" s="68" t="e">
        <v>#N/A</v>
      </c>
      <c r="F154" s="74"/>
      <c r="G154" s="74"/>
      <c r="H154" s="74"/>
      <c r="I154" s="74"/>
      <c r="J154" s="74"/>
      <c r="K154" s="74"/>
      <c r="L154" s="74"/>
      <c r="M154" s="74"/>
      <c r="N154" s="74"/>
      <c r="O154" s="74"/>
      <c r="P154" s="74"/>
      <c r="Q154" s="74"/>
      <c r="R154" s="74"/>
      <c r="S154" s="74"/>
      <c r="T154" s="74"/>
      <c r="U154" s="74"/>
      <c r="V154" s="74"/>
      <c r="W154" s="74"/>
      <c r="X154" s="74"/>
      <c r="Y154" s="74"/>
      <c r="Z154" s="74"/>
    </row>
    <row r="155" spans="1:26" x14ac:dyDescent="0.25">
      <c r="A155" s="52" t="str">
        <f>CONCATENATE(C152," - ",D155,"%")</f>
        <v>Efficiency (Hi) - 20%</v>
      </c>
      <c r="C155" s="123"/>
      <c r="D155" s="94">
        <v>20</v>
      </c>
      <c r="E155" s="68">
        <v>117.04404176400951</v>
      </c>
      <c r="F155" s="74"/>
      <c r="G155" s="74"/>
      <c r="H155" s="74"/>
      <c r="I155" s="74"/>
      <c r="J155" s="74"/>
      <c r="K155" s="74"/>
      <c r="L155" s="74"/>
      <c r="M155" s="74"/>
      <c r="N155" s="74"/>
      <c r="O155" s="74"/>
      <c r="P155" s="74"/>
      <c r="Q155" s="74"/>
      <c r="R155" s="74"/>
      <c r="S155" s="74"/>
      <c r="T155" s="74"/>
      <c r="U155" s="74"/>
      <c r="V155" s="74"/>
      <c r="W155" s="74"/>
      <c r="X155" s="74"/>
      <c r="Y155" s="74"/>
      <c r="Z155" s="74"/>
    </row>
    <row r="156" spans="1:26" x14ac:dyDescent="0.25">
      <c r="A156" s="52" t="str">
        <f>CONCATENATE(C152," - ",D156,"%")</f>
        <v>Efficiency (Hi) - 23%</v>
      </c>
      <c r="C156" s="123"/>
      <c r="D156" s="94">
        <v>23</v>
      </c>
      <c r="E156" s="68">
        <v>119.1505348101871</v>
      </c>
      <c r="F156" s="74"/>
      <c r="G156" s="74"/>
      <c r="H156" s="74"/>
      <c r="I156" s="74"/>
      <c r="J156" s="74"/>
      <c r="K156" s="74"/>
      <c r="L156" s="74"/>
      <c r="M156" s="74"/>
      <c r="N156" s="74"/>
      <c r="O156" s="74"/>
      <c r="P156" s="74"/>
      <c r="Q156" s="74"/>
      <c r="R156" s="74"/>
      <c r="S156" s="74"/>
      <c r="T156" s="74"/>
      <c r="U156" s="74"/>
      <c r="V156" s="74"/>
      <c r="W156" s="74"/>
      <c r="X156" s="74"/>
      <c r="Y156" s="74"/>
      <c r="Z156" s="74"/>
    </row>
    <row r="157" spans="1:26" x14ac:dyDescent="0.25">
      <c r="A157" s="52" t="str">
        <f>CONCATENATE(C152," - ",D157,"%")</f>
        <v>Efficiency (Hi) - 30%</v>
      </c>
      <c r="C157" s="123"/>
      <c r="D157" s="94">
        <v>30</v>
      </c>
      <c r="E157" s="68">
        <v>122.85469917875207</v>
      </c>
      <c r="F157" s="74"/>
      <c r="G157" s="74"/>
      <c r="H157" s="74"/>
      <c r="I157" s="74"/>
      <c r="J157" s="74"/>
      <c r="K157" s="74"/>
      <c r="L157" s="74"/>
      <c r="M157" s="74"/>
      <c r="N157" s="74"/>
      <c r="O157" s="74"/>
      <c r="P157" s="74"/>
      <c r="Q157" s="74"/>
      <c r="R157" s="74"/>
      <c r="S157" s="74"/>
      <c r="T157" s="74"/>
      <c r="U157" s="74"/>
      <c r="V157" s="74"/>
      <c r="W157" s="74"/>
      <c r="X157" s="74"/>
      <c r="Y157" s="74"/>
      <c r="Z157" s="74"/>
    </row>
    <row r="158" spans="1:26" x14ac:dyDescent="0.25">
      <c r="A158" s="52" t="str">
        <f>CONCATENATE(C152," - ",D158,"%")</f>
        <v>Efficiency (Hi) - 40%</v>
      </c>
      <c r="C158" s="123"/>
      <c r="D158" s="94">
        <v>40</v>
      </c>
      <c r="E158" s="68">
        <v>120.23558635908998</v>
      </c>
      <c r="F158" s="74"/>
      <c r="G158" s="74"/>
      <c r="H158" s="74"/>
      <c r="I158" s="74"/>
      <c r="J158" s="74"/>
      <c r="K158" s="74"/>
      <c r="L158" s="74"/>
      <c r="M158" s="74"/>
      <c r="N158" s="74"/>
      <c r="O158" s="74"/>
      <c r="P158" s="74"/>
      <c r="Q158" s="74"/>
      <c r="R158" s="74"/>
      <c r="S158" s="74"/>
      <c r="T158" s="74"/>
      <c r="U158" s="74"/>
      <c r="V158" s="74"/>
      <c r="W158" s="74"/>
      <c r="X158" s="74"/>
      <c r="Y158" s="74"/>
      <c r="Z158" s="74"/>
    </row>
    <row r="159" spans="1:26" x14ac:dyDescent="0.25">
      <c r="A159" s="52" t="str">
        <f>CONCATENATE(C152," - ",D159,"%")</f>
        <v>Efficiency (Hi) - 50%</v>
      </c>
      <c r="C159" s="123"/>
      <c r="D159" s="94">
        <v>50</v>
      </c>
      <c r="E159" s="68" t="e">
        <v>#N/A</v>
      </c>
      <c r="F159" s="74"/>
      <c r="G159" s="74"/>
      <c r="H159" s="74"/>
      <c r="I159" s="74"/>
      <c r="J159" s="74"/>
      <c r="K159" s="74"/>
      <c r="L159" s="74"/>
      <c r="M159" s="74"/>
      <c r="N159" s="74"/>
      <c r="O159" s="74"/>
      <c r="P159" s="74"/>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2" t="e">
        <v>#N/A</v>
      </c>
      <c r="F160" s="74"/>
      <c r="G160" s="74"/>
      <c r="H160" s="74"/>
      <c r="I160" s="74"/>
      <c r="J160" s="74"/>
      <c r="K160" s="74"/>
      <c r="L160" s="74"/>
      <c r="M160" s="74"/>
      <c r="N160" s="74"/>
      <c r="O160" s="74"/>
      <c r="P160" s="74"/>
      <c r="Q160" s="74"/>
      <c r="R160" s="74"/>
      <c r="S160" s="74"/>
      <c r="T160" s="74"/>
      <c r="U160" s="74"/>
      <c r="V160" s="74"/>
      <c r="W160" s="74"/>
      <c r="X160" s="74"/>
      <c r="Y160" s="74"/>
      <c r="Z160" s="74"/>
    </row>
    <row r="161" spans="1:26" ht="19.5" thickBot="1" x14ac:dyDescent="0.35">
      <c r="C161" s="40" t="str">
        <f>List!$B$7</f>
        <v>CO emissions</v>
      </c>
      <c r="D161" s="45" t="s">
        <v>193</v>
      </c>
      <c r="E161" s="41" t="e">
        <v>#N/A</v>
      </c>
      <c r="F161" s="73"/>
      <c r="G161" s="73"/>
      <c r="H161" s="73"/>
      <c r="I161" s="73"/>
      <c r="J161" s="73"/>
      <c r="K161" s="73"/>
      <c r="L161" s="73"/>
      <c r="M161" s="73"/>
      <c r="N161" s="73"/>
      <c r="O161" s="73"/>
      <c r="P161" s="73"/>
      <c r="Q161" s="73"/>
      <c r="R161" s="73"/>
      <c r="S161" s="73"/>
      <c r="T161" s="73"/>
      <c r="U161" s="73"/>
      <c r="V161" s="73"/>
      <c r="W161" s="73"/>
      <c r="X161" s="73"/>
      <c r="Y161" s="73"/>
      <c r="Z161" s="73"/>
    </row>
    <row r="162" spans="1:26" x14ac:dyDescent="0.25">
      <c r="A162" s="52" t="str">
        <f>CONCATENATE(C161," - ",D162,"%")</f>
        <v>CO emissions - 0%</v>
      </c>
      <c r="C162" s="122" t="s">
        <v>124</v>
      </c>
      <c r="D162" s="11">
        <v>0</v>
      </c>
      <c r="E162" s="69">
        <v>79.405070524904744</v>
      </c>
      <c r="F162" s="74"/>
      <c r="G162" s="74"/>
      <c r="H162" s="74"/>
      <c r="I162" s="74"/>
      <c r="J162" s="74"/>
      <c r="K162" s="74"/>
      <c r="L162" s="74"/>
      <c r="M162" s="74"/>
      <c r="N162" s="74"/>
      <c r="O162" s="74"/>
      <c r="P162" s="74"/>
      <c r="Q162" s="74"/>
      <c r="R162" s="74"/>
      <c r="S162" s="74"/>
      <c r="T162" s="74"/>
      <c r="U162" s="74"/>
      <c r="V162" s="74"/>
      <c r="W162" s="74"/>
      <c r="X162" s="74"/>
      <c r="Y162" s="74"/>
      <c r="Z162" s="74"/>
    </row>
    <row r="163" spans="1:26" x14ac:dyDescent="0.25">
      <c r="A163" s="52" t="str">
        <f>CONCATENATE(C161," - ",D163,"%")</f>
        <v>CO emissions - 10%</v>
      </c>
      <c r="C163" s="123"/>
      <c r="D163" s="94">
        <v>10</v>
      </c>
      <c r="E163" s="68" t="e">
        <v>#N/A</v>
      </c>
      <c r="F163" s="74"/>
      <c r="G163" s="74"/>
      <c r="H163" s="74"/>
      <c r="I163" s="74"/>
      <c r="J163" s="74"/>
      <c r="K163" s="74"/>
      <c r="L163" s="74"/>
      <c r="M163" s="74"/>
      <c r="N163" s="74"/>
      <c r="O163" s="74"/>
      <c r="P163" s="74"/>
      <c r="Q163" s="74"/>
      <c r="R163" s="74"/>
      <c r="S163" s="74"/>
      <c r="T163" s="74"/>
      <c r="U163" s="74"/>
      <c r="V163" s="74"/>
      <c r="W163" s="74"/>
      <c r="X163" s="74"/>
      <c r="Y163" s="74"/>
      <c r="Z163" s="74"/>
    </row>
    <row r="164" spans="1:26" x14ac:dyDescent="0.25">
      <c r="A164" s="52" t="str">
        <f>CONCATENATE(C161," - ",D164,"%")</f>
        <v>CO emissions - 20%</v>
      </c>
      <c r="C164" s="123"/>
      <c r="D164" s="94">
        <v>20</v>
      </c>
      <c r="E164" s="68">
        <v>33.931306177633502</v>
      </c>
      <c r="F164" s="74"/>
      <c r="G164" s="74"/>
      <c r="H164" s="74"/>
      <c r="I164" s="74"/>
      <c r="J164" s="74"/>
      <c r="K164" s="74"/>
      <c r="L164" s="74"/>
      <c r="M164" s="74"/>
      <c r="N164" s="74"/>
      <c r="O164" s="74"/>
      <c r="P164" s="74"/>
      <c r="Q164" s="74"/>
      <c r="R164" s="74"/>
      <c r="S164" s="74"/>
      <c r="T164" s="74"/>
      <c r="U164" s="74"/>
      <c r="V164" s="74"/>
      <c r="W164" s="74"/>
      <c r="X164" s="74"/>
      <c r="Y164" s="74"/>
      <c r="Z164" s="74"/>
    </row>
    <row r="165" spans="1:26" x14ac:dyDescent="0.25">
      <c r="A165" s="52" t="str">
        <f>CONCATENATE(C161," - ",D165,"%")</f>
        <v>CO emissions - 23%</v>
      </c>
      <c r="C165" s="123"/>
      <c r="D165" s="94">
        <v>23</v>
      </c>
      <c r="E165" s="68">
        <v>34.968854173204456</v>
      </c>
      <c r="F165" s="74"/>
      <c r="G165" s="74"/>
      <c r="H165" s="74"/>
      <c r="I165" s="74"/>
      <c r="J165" s="74"/>
      <c r="K165" s="74"/>
      <c r="L165" s="74"/>
      <c r="M165" s="74"/>
      <c r="N165" s="74"/>
      <c r="O165" s="74"/>
      <c r="P165" s="74"/>
      <c r="Q165" s="74"/>
      <c r="R165" s="74"/>
      <c r="S165" s="74"/>
      <c r="T165" s="74"/>
      <c r="U165" s="74"/>
      <c r="V165" s="74"/>
      <c r="W165" s="74"/>
      <c r="X165" s="74"/>
      <c r="Y165" s="74"/>
      <c r="Z165" s="74"/>
    </row>
    <row r="166" spans="1:26" x14ac:dyDescent="0.25">
      <c r="A166" s="52" t="str">
        <f>CONCATENATE(C161," - ",D166,"%")</f>
        <v>CO emissions - 30%</v>
      </c>
      <c r="C166" s="123"/>
      <c r="D166" s="94">
        <v>30</v>
      </c>
      <c r="E166" s="68">
        <v>26.069884473606788</v>
      </c>
      <c r="F166" s="74"/>
      <c r="G166" s="74"/>
      <c r="H166" s="74"/>
      <c r="I166" s="74"/>
      <c r="J166" s="74"/>
      <c r="K166" s="74"/>
      <c r="L166" s="74"/>
      <c r="M166" s="74"/>
      <c r="N166" s="74"/>
      <c r="O166" s="74"/>
      <c r="P166" s="74"/>
      <c r="Q166" s="74"/>
      <c r="R166" s="74"/>
      <c r="S166" s="74"/>
      <c r="T166" s="74"/>
      <c r="U166" s="74"/>
      <c r="V166" s="74"/>
      <c r="W166" s="74"/>
      <c r="X166" s="74"/>
      <c r="Y166" s="74"/>
      <c r="Z166" s="74"/>
    </row>
    <row r="167" spans="1:26" x14ac:dyDescent="0.25">
      <c r="A167" s="52" t="str">
        <f>CONCATENATE(C161," - ",D167,"%")</f>
        <v>CO emissions - 40%</v>
      </c>
      <c r="C167" s="123"/>
      <c r="D167" s="94">
        <v>40</v>
      </c>
      <c r="E167" s="68">
        <v>17.18930610109485</v>
      </c>
      <c r="F167" s="74"/>
      <c r="G167" s="74"/>
      <c r="H167" s="74"/>
      <c r="I167" s="74"/>
      <c r="J167" s="74"/>
      <c r="K167" s="74"/>
      <c r="L167" s="74"/>
      <c r="M167" s="74"/>
      <c r="N167" s="74"/>
      <c r="O167" s="74"/>
      <c r="P167" s="74"/>
      <c r="Q167" s="74"/>
      <c r="R167" s="74"/>
      <c r="S167" s="74"/>
      <c r="T167" s="74"/>
      <c r="U167" s="74"/>
      <c r="V167" s="74"/>
      <c r="W167" s="74"/>
      <c r="X167" s="74"/>
      <c r="Y167" s="74"/>
      <c r="Z167" s="74"/>
    </row>
    <row r="168" spans="1:26" x14ac:dyDescent="0.25">
      <c r="A168" s="52" t="str">
        <f>CONCATENATE(C161," - ",D168,"%")</f>
        <v>CO emissions - 50%</v>
      </c>
      <c r="C168" s="123"/>
      <c r="D168" s="94">
        <v>50</v>
      </c>
      <c r="E168" s="68" t="e">
        <v>#N/A</v>
      </c>
      <c r="F168" s="74"/>
      <c r="G168" s="74"/>
      <c r="H168" s="74"/>
      <c r="I168" s="74"/>
      <c r="J168" s="74"/>
      <c r="K168" s="74"/>
      <c r="L168" s="74"/>
      <c r="M168" s="74"/>
      <c r="N168" s="74"/>
      <c r="O168" s="74"/>
      <c r="P168" s="74"/>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2" t="e">
        <v>#N/A</v>
      </c>
      <c r="F169" s="74"/>
      <c r="G169" s="74"/>
      <c r="H169" s="74"/>
      <c r="I169" s="74"/>
      <c r="J169" s="74"/>
      <c r="K169" s="74"/>
      <c r="L169" s="74"/>
      <c r="M169" s="74"/>
      <c r="N169" s="74"/>
      <c r="O169" s="74"/>
      <c r="P169" s="74"/>
      <c r="Q169" s="74"/>
      <c r="R169" s="74"/>
      <c r="S169" s="74"/>
      <c r="T169" s="74"/>
      <c r="U169" s="74"/>
      <c r="V169" s="74"/>
      <c r="W169" s="74"/>
      <c r="X169" s="74"/>
      <c r="Y169" s="74"/>
      <c r="Z169" s="74"/>
    </row>
    <row r="170" spans="1:26" ht="19.5" thickBot="1" x14ac:dyDescent="0.35">
      <c r="C170" s="40" t="str">
        <f>List!$B$8</f>
        <v>NOx emissions</v>
      </c>
      <c r="D170" s="45" t="s">
        <v>193</v>
      </c>
      <c r="E170" s="41" t="e">
        <v>#N/A</v>
      </c>
      <c r="F170" s="73"/>
      <c r="G170" s="73"/>
      <c r="H170" s="73"/>
      <c r="I170" s="73"/>
      <c r="J170" s="73"/>
      <c r="K170" s="73"/>
      <c r="L170" s="73"/>
      <c r="M170" s="73"/>
      <c r="N170" s="73"/>
      <c r="O170" s="73"/>
      <c r="P170" s="73"/>
      <c r="Q170" s="73"/>
      <c r="R170" s="73"/>
      <c r="S170" s="73"/>
      <c r="T170" s="73"/>
      <c r="U170" s="73"/>
      <c r="V170" s="73"/>
      <c r="W170" s="73"/>
      <c r="X170" s="73"/>
      <c r="Y170" s="73"/>
      <c r="Z170" s="73"/>
    </row>
    <row r="171" spans="1:26" x14ac:dyDescent="0.25">
      <c r="A171" s="52" t="str">
        <f>CONCATENATE(C170," - ",D171,"%")</f>
        <v>NOx emissions - 0%</v>
      </c>
      <c r="C171" s="122" t="s">
        <v>124</v>
      </c>
      <c r="D171" s="11">
        <v>0</v>
      </c>
      <c r="E171" s="69">
        <v>32.844824626210603</v>
      </c>
      <c r="F171" s="74"/>
      <c r="G171" s="74"/>
      <c r="H171" s="74"/>
      <c r="I171" s="74"/>
      <c r="J171" s="74"/>
      <c r="K171" s="74"/>
      <c r="L171" s="74"/>
      <c r="M171" s="74"/>
      <c r="N171" s="74"/>
      <c r="O171" s="74"/>
      <c r="P171" s="74"/>
      <c r="Q171" s="74"/>
      <c r="R171" s="74"/>
      <c r="S171" s="74"/>
      <c r="T171" s="74"/>
      <c r="U171" s="74"/>
      <c r="V171" s="74"/>
      <c r="W171" s="74"/>
      <c r="X171" s="74"/>
      <c r="Y171" s="74"/>
      <c r="Z171" s="74"/>
    </row>
    <row r="172" spans="1:26" x14ac:dyDescent="0.25">
      <c r="A172" s="52" t="str">
        <f>CONCATENATE(C170," - ",D172,"%")</f>
        <v>NOx emissions - 10%</v>
      </c>
      <c r="C172" s="123"/>
      <c r="D172" s="94">
        <v>10</v>
      </c>
      <c r="E172" s="68" t="e">
        <v>#N/A</v>
      </c>
      <c r="F172" s="74"/>
      <c r="G172" s="74"/>
      <c r="H172" s="74"/>
      <c r="I172" s="74"/>
      <c r="J172" s="74"/>
      <c r="K172" s="74"/>
      <c r="L172" s="74"/>
      <c r="M172" s="74"/>
      <c r="N172" s="74"/>
      <c r="O172" s="74"/>
      <c r="P172" s="74"/>
      <c r="Q172" s="74"/>
      <c r="R172" s="74"/>
      <c r="S172" s="74"/>
      <c r="T172" s="74"/>
      <c r="U172" s="74"/>
      <c r="V172" s="74"/>
      <c r="W172" s="74"/>
      <c r="X172" s="74"/>
      <c r="Y172" s="74"/>
      <c r="Z172" s="74"/>
    </row>
    <row r="173" spans="1:26" x14ac:dyDescent="0.25">
      <c r="A173" s="52" t="str">
        <f>CONCATENATE(C170," - ",D173,"%")</f>
        <v>NOx emissions - 20%</v>
      </c>
      <c r="C173" s="123"/>
      <c r="D173" s="94">
        <v>20</v>
      </c>
      <c r="E173" s="68">
        <v>18.221645051279978</v>
      </c>
      <c r="F173" s="74"/>
      <c r="G173" s="74"/>
      <c r="H173" s="74"/>
      <c r="I173" s="74"/>
      <c r="J173" s="74"/>
      <c r="K173" s="74"/>
      <c r="L173" s="74"/>
      <c r="M173" s="74"/>
      <c r="N173" s="74"/>
      <c r="O173" s="74"/>
      <c r="P173" s="74"/>
      <c r="Q173" s="74"/>
      <c r="R173" s="74"/>
      <c r="S173" s="74"/>
      <c r="T173" s="74"/>
      <c r="U173" s="74"/>
      <c r="V173" s="74"/>
      <c r="W173" s="74"/>
      <c r="X173" s="74"/>
      <c r="Y173" s="74"/>
      <c r="Z173" s="74"/>
    </row>
    <row r="174" spans="1:26" x14ac:dyDescent="0.25">
      <c r="A174" s="52" t="str">
        <f>CONCATENATE(C170," - ",D174,"%")</f>
        <v>NOx emissions - 23%</v>
      </c>
      <c r="C174" s="123"/>
      <c r="D174" s="94">
        <v>23</v>
      </c>
      <c r="E174" s="68">
        <v>15.599488850500128</v>
      </c>
      <c r="F174" s="74"/>
      <c r="G174" s="74"/>
      <c r="H174" s="74"/>
      <c r="I174" s="74"/>
      <c r="J174" s="74"/>
      <c r="K174" s="74"/>
      <c r="L174" s="74"/>
      <c r="M174" s="74"/>
      <c r="N174" s="74"/>
      <c r="O174" s="74"/>
      <c r="P174" s="74"/>
      <c r="Q174" s="74"/>
      <c r="R174" s="74"/>
      <c r="S174" s="74"/>
      <c r="T174" s="74"/>
      <c r="U174" s="74"/>
      <c r="V174" s="74"/>
      <c r="W174" s="74"/>
      <c r="X174" s="74"/>
      <c r="Y174" s="74"/>
      <c r="Z174" s="74"/>
    </row>
    <row r="175" spans="1:26" x14ac:dyDescent="0.25">
      <c r="A175" s="52" t="str">
        <f>CONCATENATE(C170," - ",D175,"%")</f>
        <v>NOx emissions - 30%</v>
      </c>
      <c r="C175" s="123"/>
      <c r="D175" s="94">
        <v>30</v>
      </c>
      <c r="E175" s="68">
        <v>14.496801655503784</v>
      </c>
      <c r="F175" s="74"/>
      <c r="G175" s="74"/>
      <c r="H175" s="74"/>
      <c r="I175" s="74"/>
      <c r="J175" s="74"/>
      <c r="K175" s="74"/>
      <c r="L175" s="74"/>
      <c r="M175" s="74"/>
      <c r="N175" s="74"/>
      <c r="O175" s="74"/>
      <c r="P175" s="74"/>
      <c r="Q175" s="74"/>
      <c r="R175" s="74"/>
      <c r="S175" s="74"/>
      <c r="T175" s="74"/>
      <c r="U175" s="74"/>
      <c r="V175" s="74"/>
      <c r="W175" s="74"/>
      <c r="X175" s="74"/>
      <c r="Y175" s="74"/>
      <c r="Z175" s="74"/>
    </row>
    <row r="176" spans="1:26" x14ac:dyDescent="0.25">
      <c r="A176" s="52" t="str">
        <f>CONCATENATE(C170," - ",D176,"%")</f>
        <v>NOx emissions - 40%</v>
      </c>
      <c r="C176" s="123"/>
      <c r="D176" s="94">
        <v>40</v>
      </c>
      <c r="E176" s="68">
        <v>9.7715915685976036</v>
      </c>
      <c r="F176" s="74"/>
      <c r="G176" s="74"/>
      <c r="H176" s="74"/>
      <c r="I176" s="74"/>
      <c r="J176" s="74"/>
      <c r="K176" s="74"/>
      <c r="L176" s="74"/>
      <c r="M176" s="74"/>
      <c r="N176" s="74"/>
      <c r="O176" s="74"/>
      <c r="P176" s="74"/>
      <c r="Q176" s="74"/>
      <c r="R176" s="74"/>
      <c r="S176" s="74"/>
      <c r="T176" s="74"/>
      <c r="U176" s="74"/>
      <c r="V176" s="74"/>
      <c r="W176" s="74"/>
      <c r="X176" s="74"/>
      <c r="Y176" s="74"/>
      <c r="Z176" s="74"/>
    </row>
    <row r="177" spans="1:26" x14ac:dyDescent="0.25">
      <c r="A177" s="52" t="str">
        <f>CONCATENATE(C170," - ",D177,"%")</f>
        <v>NOx emissions - 50%</v>
      </c>
      <c r="C177" s="123"/>
      <c r="D177" s="94">
        <v>50</v>
      </c>
      <c r="E177" s="68" t="e">
        <v>#N/A</v>
      </c>
      <c r="F177" s="74"/>
      <c r="G177" s="74"/>
      <c r="H177" s="74"/>
      <c r="I177" s="74"/>
      <c r="J177" s="74"/>
      <c r="K177" s="74"/>
      <c r="L177" s="74"/>
      <c r="M177" s="74"/>
      <c r="N177" s="74"/>
      <c r="O177" s="74"/>
      <c r="P177" s="74"/>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2" t="e">
        <v>#N/A</v>
      </c>
      <c r="F178" s="74"/>
      <c r="G178" s="74"/>
      <c r="H178" s="74"/>
      <c r="I178" s="74"/>
      <c r="J178" s="74"/>
      <c r="K178" s="74"/>
      <c r="L178" s="74"/>
      <c r="M178" s="74"/>
      <c r="N178" s="74"/>
      <c r="O178" s="74"/>
      <c r="P178" s="74"/>
      <c r="Q178" s="74"/>
      <c r="R178" s="74"/>
      <c r="S178" s="74"/>
      <c r="T178" s="74"/>
      <c r="U178" s="74"/>
      <c r="V178" s="74"/>
      <c r="W178" s="74"/>
      <c r="X178" s="74"/>
      <c r="Y178" s="74"/>
      <c r="Z178" s="74"/>
    </row>
    <row r="179" spans="1:26" ht="19.5" thickBot="1" x14ac:dyDescent="0.35">
      <c r="C179" s="40" t="str">
        <f>List!$B$5</f>
        <v>Qtest (input)</v>
      </c>
      <c r="D179" s="45" t="s">
        <v>194</v>
      </c>
      <c r="E179" s="41" t="e">
        <v>#N/A</v>
      </c>
      <c r="F179" s="73"/>
      <c r="G179" s="73"/>
      <c r="H179" s="73"/>
      <c r="I179" s="73"/>
      <c r="J179" s="73"/>
      <c r="K179" s="73"/>
      <c r="L179" s="73"/>
      <c r="M179" s="73"/>
      <c r="N179" s="73"/>
      <c r="O179" s="73"/>
      <c r="P179" s="73"/>
      <c r="Q179" s="73"/>
      <c r="R179" s="73"/>
      <c r="S179" s="73"/>
      <c r="T179" s="73"/>
      <c r="U179" s="73"/>
      <c r="V179" s="73"/>
      <c r="W179" s="73"/>
      <c r="X179" s="73"/>
      <c r="Y179" s="73"/>
      <c r="Z179" s="73"/>
    </row>
    <row r="180" spans="1:26" x14ac:dyDescent="0.25">
      <c r="A180" s="52" t="str">
        <f>CONCATENATE(C179," - ",D180,"%")</f>
        <v>Qtest (input) - 0%</v>
      </c>
      <c r="C180" s="122" t="s">
        <v>124</v>
      </c>
      <c r="D180" s="11">
        <v>0</v>
      </c>
      <c r="E180" s="69">
        <v>6.0231933458159714</v>
      </c>
      <c r="F180" s="74"/>
      <c r="G180" s="74"/>
      <c r="H180" s="74"/>
      <c r="I180" s="74"/>
      <c r="J180" s="74"/>
      <c r="K180" s="74"/>
      <c r="L180" s="74"/>
      <c r="M180" s="74"/>
      <c r="N180" s="74"/>
      <c r="O180" s="74"/>
      <c r="P180" s="74"/>
      <c r="Q180" s="74"/>
      <c r="R180" s="74"/>
      <c r="S180" s="74"/>
      <c r="T180" s="74"/>
      <c r="U180" s="74"/>
      <c r="V180" s="74"/>
      <c r="W180" s="74"/>
      <c r="X180" s="74"/>
      <c r="Y180" s="74"/>
      <c r="Z180" s="74"/>
    </row>
    <row r="181" spans="1:26" x14ac:dyDescent="0.25">
      <c r="A181" s="52" t="str">
        <f>CONCATENATE(C179," - ",D181,"%")</f>
        <v>Qtest (input) - 10%</v>
      </c>
      <c r="C181" s="123"/>
      <c r="D181" s="94">
        <v>10</v>
      </c>
      <c r="E181" s="68" t="e">
        <v>#N/A</v>
      </c>
      <c r="F181" s="74"/>
      <c r="G181" s="74"/>
      <c r="H181" s="74"/>
      <c r="I181" s="74"/>
      <c r="J181" s="74"/>
      <c r="K181" s="74"/>
      <c r="L181" s="74"/>
      <c r="M181" s="74"/>
      <c r="N181" s="74"/>
      <c r="O181" s="74"/>
      <c r="P181" s="74"/>
      <c r="Q181" s="74"/>
      <c r="R181" s="74"/>
      <c r="S181" s="74"/>
      <c r="T181" s="74"/>
      <c r="U181" s="74"/>
      <c r="V181" s="74"/>
      <c r="W181" s="74"/>
      <c r="X181" s="74"/>
      <c r="Y181" s="74"/>
      <c r="Z181" s="74"/>
    </row>
    <row r="182" spans="1:26" x14ac:dyDescent="0.25">
      <c r="A182" s="52" t="str">
        <f>CONCATENATE(C179," - ",D182,"%")</f>
        <v>Qtest (input) - 20%</v>
      </c>
      <c r="C182" s="123"/>
      <c r="D182" s="94">
        <v>20</v>
      </c>
      <c r="E182" s="68">
        <v>5.9984170587662682</v>
      </c>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25">
      <c r="A183" s="52" t="str">
        <f>CONCATENATE(C179," - ",D183,"%")</f>
        <v>Qtest (input) - 23%</v>
      </c>
      <c r="C183" s="123"/>
      <c r="D183" s="94">
        <v>23</v>
      </c>
      <c r="E183" s="68">
        <v>5.9314665370926596</v>
      </c>
      <c r="F183" s="74"/>
      <c r="G183" s="74"/>
      <c r="H183" s="74"/>
      <c r="I183" s="74"/>
      <c r="J183" s="74"/>
      <c r="K183" s="74"/>
      <c r="L183" s="74"/>
      <c r="M183" s="74"/>
      <c r="N183" s="74"/>
      <c r="O183" s="74"/>
      <c r="P183" s="74"/>
      <c r="Q183" s="74"/>
      <c r="R183" s="74"/>
      <c r="S183" s="74"/>
      <c r="T183" s="74"/>
      <c r="U183" s="74"/>
      <c r="V183" s="74"/>
      <c r="W183" s="74"/>
      <c r="X183" s="74"/>
      <c r="Y183" s="74"/>
      <c r="Z183" s="74"/>
    </row>
    <row r="184" spans="1:26" x14ac:dyDescent="0.25">
      <c r="A184" s="52" t="str">
        <f>CONCATENATE(C179," - ",D184,"%")</f>
        <v>Qtest (input) - 30%</v>
      </c>
      <c r="C184" s="123"/>
      <c r="D184" s="94">
        <v>30</v>
      </c>
      <c r="E184" s="68">
        <v>5.786664703783619</v>
      </c>
      <c r="F184" s="74"/>
      <c r="G184" s="74"/>
      <c r="H184" s="74"/>
      <c r="I184" s="74"/>
      <c r="J184" s="74"/>
      <c r="K184" s="74"/>
      <c r="L184" s="74"/>
      <c r="M184" s="74"/>
      <c r="N184" s="74"/>
      <c r="O184" s="74"/>
      <c r="P184" s="74"/>
      <c r="Q184" s="74"/>
      <c r="R184" s="74"/>
      <c r="S184" s="74"/>
      <c r="T184" s="74"/>
      <c r="U184" s="74"/>
      <c r="V184" s="74"/>
      <c r="W184" s="74"/>
      <c r="X184" s="74"/>
      <c r="Y184" s="74"/>
      <c r="Z184" s="74"/>
    </row>
    <row r="185" spans="1:26" x14ac:dyDescent="0.25">
      <c r="A185" s="52" t="str">
        <f>CONCATENATE(C179," - ",D185,"%")</f>
        <v>Qtest (input) - 40%</v>
      </c>
      <c r="C185" s="123"/>
      <c r="D185" s="94">
        <v>40</v>
      </c>
      <c r="E185" s="68">
        <v>5.604671121321533</v>
      </c>
      <c r="F185" s="74"/>
      <c r="G185" s="74"/>
      <c r="H185" s="74"/>
      <c r="I185" s="74"/>
      <c r="J185" s="74"/>
      <c r="K185" s="74"/>
      <c r="L185" s="74"/>
      <c r="M185" s="74"/>
      <c r="N185" s="74"/>
      <c r="O185" s="74"/>
      <c r="P185" s="74"/>
      <c r="Q185" s="74"/>
      <c r="R185" s="74"/>
      <c r="S185" s="74"/>
      <c r="T185" s="74"/>
      <c r="U185" s="74"/>
      <c r="V185" s="74"/>
      <c r="W185" s="74"/>
      <c r="X185" s="74"/>
      <c r="Y185" s="74"/>
      <c r="Z185" s="74"/>
    </row>
    <row r="186" spans="1:26" x14ac:dyDescent="0.25">
      <c r="A186" s="52" t="str">
        <f>CONCATENATE(C179," - ",D186,"%")</f>
        <v>Qtest (input) - 50%</v>
      </c>
      <c r="C186" s="123"/>
      <c r="D186" s="94">
        <v>50</v>
      </c>
      <c r="E186" s="68" t="e">
        <v>#N/A</v>
      </c>
      <c r="F186" s="74"/>
      <c r="G186" s="74"/>
      <c r="H186" s="74"/>
      <c r="I186" s="74"/>
      <c r="J186" s="74"/>
      <c r="K186" s="74"/>
      <c r="L186" s="74"/>
      <c r="M186" s="74"/>
      <c r="N186" s="74"/>
      <c r="O186" s="74"/>
      <c r="P186" s="74"/>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2" t="e">
        <v>#N/A</v>
      </c>
      <c r="F187" s="74"/>
      <c r="G187" s="74"/>
      <c r="H187" s="74"/>
      <c r="I187" s="74"/>
      <c r="J187" s="74"/>
      <c r="K187" s="74"/>
      <c r="L187" s="74"/>
      <c r="M187" s="74"/>
      <c r="N187" s="74"/>
      <c r="O187" s="74"/>
      <c r="P187" s="74"/>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73"/>
      <c r="G188" s="73"/>
      <c r="H188" s="73"/>
      <c r="I188" s="73"/>
      <c r="J188" s="73"/>
      <c r="K188" s="73"/>
      <c r="L188" s="73"/>
      <c r="M188" s="73"/>
      <c r="N188" s="73"/>
      <c r="O188" s="73"/>
      <c r="P188" s="73"/>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69">
        <v>64</v>
      </c>
      <c r="F189" s="74"/>
      <c r="G189" s="74"/>
      <c r="H189" s="74"/>
      <c r="I189" s="74"/>
      <c r="J189" s="74"/>
      <c r="K189" s="74"/>
      <c r="L189" s="74"/>
      <c r="M189" s="74"/>
      <c r="N189" s="74"/>
      <c r="O189" s="74"/>
      <c r="P189" s="74"/>
      <c r="Q189" s="74"/>
      <c r="R189" s="74"/>
      <c r="S189" s="74"/>
      <c r="T189" s="74"/>
      <c r="U189" s="74"/>
      <c r="V189" s="74"/>
      <c r="W189" s="74"/>
      <c r="X189" s="74"/>
      <c r="Y189" s="74"/>
      <c r="Z189" s="74"/>
    </row>
    <row r="190" spans="1:26" x14ac:dyDescent="0.25">
      <c r="A190" s="52" t="str">
        <f>CONCATENATE(C188," - ",D190,"%")</f>
        <v>Flue gases temperatures - 10%</v>
      </c>
      <c r="C190" s="123"/>
      <c r="D190" s="94">
        <v>10</v>
      </c>
      <c r="E190" s="68" t="e">
        <v>#N/A</v>
      </c>
      <c r="F190" s="74"/>
      <c r="G190" s="74"/>
      <c r="H190" s="74"/>
      <c r="I190" s="74"/>
      <c r="J190" s="74"/>
      <c r="K190" s="74"/>
      <c r="L190" s="74"/>
      <c r="M190" s="74"/>
      <c r="N190" s="74"/>
      <c r="O190" s="74"/>
      <c r="P190" s="74"/>
      <c r="Q190" s="74"/>
      <c r="R190" s="74"/>
      <c r="S190" s="74"/>
      <c r="T190" s="74"/>
      <c r="U190" s="74"/>
      <c r="V190" s="74"/>
      <c r="W190" s="74"/>
      <c r="X190" s="74"/>
      <c r="Y190" s="74"/>
      <c r="Z190" s="74"/>
    </row>
    <row r="191" spans="1:26" x14ac:dyDescent="0.25">
      <c r="A191" s="52" t="str">
        <f>CONCATENATE(C188," - ",D191,"%")</f>
        <v>Flue gases temperatures - 20%</v>
      </c>
      <c r="C191" s="123"/>
      <c r="D191" s="94">
        <v>20</v>
      </c>
      <c r="E191" s="68">
        <v>61.6</v>
      </c>
      <c r="F191" s="74"/>
      <c r="G191" s="74"/>
      <c r="H191" s="74"/>
      <c r="I191" s="74"/>
      <c r="J191" s="74"/>
      <c r="K191" s="74"/>
      <c r="L191" s="74"/>
      <c r="M191" s="74"/>
      <c r="N191" s="74"/>
      <c r="O191" s="74"/>
      <c r="P191" s="74"/>
      <c r="Q191" s="74"/>
      <c r="R191" s="74"/>
      <c r="S191" s="74"/>
      <c r="T191" s="74"/>
      <c r="U191" s="74"/>
      <c r="V191" s="74"/>
      <c r="W191" s="74"/>
      <c r="X191" s="74"/>
      <c r="Y191" s="74"/>
      <c r="Z191" s="74"/>
    </row>
    <row r="192" spans="1:26" x14ac:dyDescent="0.25">
      <c r="A192" s="52" t="str">
        <f>CONCATENATE(C188," - ",D192,"%")</f>
        <v>Flue gases temperatures - 23%</v>
      </c>
      <c r="C192" s="123"/>
      <c r="D192" s="94">
        <v>23</v>
      </c>
      <c r="E192" s="68">
        <v>61.104991046319746</v>
      </c>
      <c r="F192" s="74"/>
      <c r="G192" s="74"/>
      <c r="H192" s="74"/>
      <c r="I192" s="74"/>
      <c r="J192" s="74"/>
      <c r="K192" s="74"/>
      <c r="L192" s="74"/>
      <c r="M192" s="74"/>
      <c r="N192" s="74"/>
      <c r="O192" s="74"/>
      <c r="P192" s="74"/>
      <c r="Q192" s="74"/>
      <c r="R192" s="74"/>
      <c r="S192" s="74"/>
      <c r="T192" s="74"/>
      <c r="U192" s="74"/>
      <c r="V192" s="74"/>
      <c r="W192" s="74"/>
      <c r="X192" s="74"/>
      <c r="Y192" s="74"/>
      <c r="Z192" s="74"/>
    </row>
    <row r="193" spans="1:26" x14ac:dyDescent="0.25">
      <c r="A193" s="52" t="str">
        <f>CONCATENATE(C188," - ",D193,"%")</f>
        <v>Flue gases temperatures - 30%</v>
      </c>
      <c r="C193" s="123"/>
      <c r="D193" s="94">
        <v>30</v>
      </c>
      <c r="E193" s="68">
        <v>62.70674523290532</v>
      </c>
      <c r="F193" s="74"/>
      <c r="G193" s="74"/>
      <c r="H193" s="74"/>
      <c r="I193" s="74"/>
      <c r="J193" s="74"/>
      <c r="K193" s="74"/>
      <c r="L193" s="74"/>
      <c r="M193" s="74"/>
      <c r="N193" s="74"/>
      <c r="O193" s="74"/>
      <c r="P193" s="74"/>
      <c r="Q193" s="74"/>
      <c r="R193" s="74"/>
      <c r="S193" s="74"/>
      <c r="T193" s="74"/>
      <c r="U193" s="74"/>
      <c r="V193" s="74"/>
      <c r="W193" s="74"/>
      <c r="X193" s="74"/>
      <c r="Y193" s="74"/>
      <c r="Z193" s="74"/>
    </row>
    <row r="194" spans="1:26" x14ac:dyDescent="0.25">
      <c r="A194" s="52" t="str">
        <f>CONCATENATE(C188," - ",D194,"%")</f>
        <v>Flue gases temperatures - 40%</v>
      </c>
      <c r="C194" s="123"/>
      <c r="D194" s="94">
        <v>40</v>
      </c>
      <c r="E194" s="68">
        <v>62.416548501414184</v>
      </c>
      <c r="F194" s="74"/>
      <c r="G194" s="74"/>
      <c r="H194" s="74"/>
      <c r="I194" s="74"/>
      <c r="J194" s="74"/>
      <c r="K194" s="74"/>
      <c r="L194" s="74"/>
      <c r="M194" s="74"/>
      <c r="N194" s="74"/>
      <c r="O194" s="74"/>
      <c r="P194" s="74"/>
      <c r="Q194" s="74"/>
      <c r="R194" s="74"/>
      <c r="S194" s="74"/>
      <c r="T194" s="74"/>
      <c r="U194" s="74"/>
      <c r="V194" s="74"/>
      <c r="W194" s="74"/>
      <c r="X194" s="74"/>
      <c r="Y194" s="74"/>
      <c r="Z194" s="74"/>
    </row>
    <row r="195" spans="1:26" x14ac:dyDescent="0.25">
      <c r="A195" s="52" t="str">
        <f>CONCATENATE(C188," - ",D195,"%")</f>
        <v>Flue gases temperatures - 50%</v>
      </c>
      <c r="C195" s="123"/>
      <c r="D195" s="94">
        <v>50</v>
      </c>
      <c r="E195" s="68" t="e">
        <v>#N/A</v>
      </c>
      <c r="F195" s="74"/>
      <c r="G195" s="74"/>
      <c r="H195" s="74"/>
      <c r="I195" s="74"/>
      <c r="J195" s="74"/>
      <c r="K195" s="74"/>
      <c r="L195" s="74"/>
      <c r="M195" s="74"/>
      <c r="N195" s="74"/>
      <c r="O195" s="74"/>
      <c r="P195" s="74"/>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2" t="e">
        <v>#N/A</v>
      </c>
      <c r="F196" s="74"/>
      <c r="G196" s="74"/>
      <c r="H196" s="74"/>
      <c r="I196" s="74"/>
      <c r="J196" s="74"/>
      <c r="K196" s="74"/>
      <c r="L196" s="74"/>
      <c r="M196" s="74"/>
      <c r="N196" s="74"/>
      <c r="O196" s="74"/>
      <c r="P196" s="74"/>
      <c r="Q196" s="74"/>
      <c r="R196" s="74"/>
      <c r="S196" s="74"/>
      <c r="T196" s="74"/>
      <c r="U196" s="74"/>
      <c r="V196" s="74"/>
      <c r="W196" s="74"/>
      <c r="X196" s="74"/>
      <c r="Y196" s="74"/>
      <c r="Z196" s="74"/>
    </row>
    <row r="197" spans="1:26" ht="19.5" thickBot="1" x14ac:dyDescent="0.35">
      <c r="C197" s="40" t="str">
        <f>List!$B$9</f>
        <v>CO2 emissions</v>
      </c>
      <c r="D197" s="45" t="s">
        <v>196</v>
      </c>
      <c r="E197" s="41" t="e">
        <v>#N/A</v>
      </c>
      <c r="F197" s="73"/>
      <c r="G197" s="73"/>
      <c r="H197" s="73"/>
      <c r="I197" s="73"/>
      <c r="J197" s="73"/>
      <c r="K197" s="73"/>
      <c r="L197" s="73"/>
      <c r="M197" s="73"/>
      <c r="N197" s="73"/>
      <c r="O197" s="73"/>
      <c r="P197" s="73"/>
      <c r="Q197" s="73"/>
      <c r="R197" s="73"/>
      <c r="S197" s="73"/>
      <c r="T197" s="73"/>
      <c r="U197" s="73"/>
      <c r="V197" s="73"/>
      <c r="W197" s="73"/>
      <c r="X197" s="73"/>
      <c r="Y197" s="73"/>
      <c r="Z197" s="73"/>
    </row>
    <row r="198" spans="1:26" x14ac:dyDescent="0.25">
      <c r="A198" s="52" t="str">
        <f>CONCATENATE(C197," - ",D198,"%")</f>
        <v>CO2 emissions - 0%</v>
      </c>
      <c r="C198" s="122" t="s">
        <v>124</v>
      </c>
      <c r="D198" s="11">
        <v>0</v>
      </c>
      <c r="E198" s="69">
        <v>9.673</v>
      </c>
      <c r="F198" s="74"/>
      <c r="G198" s="74"/>
      <c r="H198" s="74"/>
      <c r="I198" s="74"/>
      <c r="J198" s="74"/>
      <c r="K198" s="74"/>
      <c r="L198" s="74"/>
      <c r="M198" s="74"/>
      <c r="N198" s="74"/>
      <c r="O198" s="74"/>
      <c r="P198" s="74"/>
      <c r="Q198" s="74"/>
      <c r="R198" s="74"/>
      <c r="S198" s="74"/>
      <c r="T198" s="74"/>
      <c r="U198" s="74"/>
      <c r="V198" s="74"/>
      <c r="W198" s="74"/>
      <c r="X198" s="74"/>
      <c r="Y198" s="74"/>
      <c r="Z198" s="74"/>
    </row>
    <row r="199" spans="1:26" x14ac:dyDescent="0.25">
      <c r="A199" s="52" t="str">
        <f>CONCATENATE(C197," - ",D199,"%")</f>
        <v>CO2 emissions - 10%</v>
      </c>
      <c r="C199" s="123"/>
      <c r="D199" s="94">
        <v>10</v>
      </c>
      <c r="E199" s="68" t="e">
        <v>#N/A</v>
      </c>
      <c r="F199" s="74"/>
      <c r="G199" s="74"/>
      <c r="H199" s="74"/>
      <c r="I199" s="74"/>
      <c r="J199" s="74"/>
      <c r="K199" s="74"/>
      <c r="L199" s="74"/>
      <c r="M199" s="74"/>
      <c r="N199" s="74"/>
      <c r="O199" s="74"/>
      <c r="P199" s="74"/>
      <c r="Q199" s="74"/>
      <c r="R199" s="74"/>
      <c r="S199" s="74"/>
      <c r="T199" s="74"/>
      <c r="U199" s="74"/>
      <c r="V199" s="74"/>
      <c r="W199" s="74"/>
      <c r="X199" s="74"/>
      <c r="Y199" s="74"/>
      <c r="Z199" s="74"/>
    </row>
    <row r="200" spans="1:26" x14ac:dyDescent="0.25">
      <c r="A200" s="52" t="str">
        <f>CONCATENATE(C197," - ",D200,"%")</f>
        <v>CO2 emissions - 20%</v>
      </c>
      <c r="C200" s="123"/>
      <c r="D200" s="94">
        <v>20</v>
      </c>
      <c r="E200" s="68">
        <v>8.4749999999999996</v>
      </c>
      <c r="F200" s="74"/>
      <c r="G200" s="74"/>
      <c r="H200" s="74"/>
      <c r="I200" s="74"/>
      <c r="J200" s="74"/>
      <c r="K200" s="74"/>
      <c r="L200" s="74"/>
      <c r="M200" s="74"/>
      <c r="N200" s="74"/>
      <c r="O200" s="74"/>
      <c r="P200" s="74"/>
      <c r="Q200" s="74"/>
      <c r="R200" s="74"/>
      <c r="S200" s="74"/>
      <c r="T200" s="74"/>
      <c r="U200" s="74"/>
      <c r="V200" s="74"/>
      <c r="W200" s="74"/>
      <c r="X200" s="74"/>
      <c r="Y200" s="74"/>
      <c r="Z200" s="74"/>
    </row>
    <row r="201" spans="1:26" x14ac:dyDescent="0.25">
      <c r="A201" s="52" t="str">
        <f>CONCATENATE(C197," - ",D201,"%")</f>
        <v>CO2 emissions - 23%</v>
      </c>
      <c r="C201" s="123"/>
      <c r="D201" s="94">
        <v>23</v>
      </c>
      <c r="E201" s="68">
        <v>8.4</v>
      </c>
      <c r="F201" s="74"/>
      <c r="G201" s="74"/>
      <c r="H201" s="74"/>
      <c r="I201" s="74"/>
      <c r="J201" s="74"/>
      <c r="K201" s="74"/>
      <c r="L201" s="74"/>
      <c r="M201" s="74"/>
      <c r="N201" s="74"/>
      <c r="O201" s="74"/>
      <c r="P201" s="74"/>
      <c r="Q201" s="74"/>
      <c r="R201" s="74"/>
      <c r="S201" s="74"/>
      <c r="T201" s="74"/>
      <c r="U201" s="74"/>
      <c r="V201" s="74"/>
      <c r="W201" s="74"/>
      <c r="X201" s="74"/>
      <c r="Y201" s="74"/>
      <c r="Z201" s="74"/>
    </row>
    <row r="202" spans="1:26" x14ac:dyDescent="0.25">
      <c r="A202" s="52" t="str">
        <f>CONCATENATE(C197," - ",D202,"%")</f>
        <v>CO2 emissions - 30%</v>
      </c>
      <c r="C202" s="123"/>
      <c r="D202" s="94">
        <v>30</v>
      </c>
      <c r="E202" s="68">
        <v>8.069237179487212</v>
      </c>
      <c r="F202" s="74"/>
      <c r="G202" s="74"/>
      <c r="H202" s="74"/>
      <c r="I202" s="74"/>
      <c r="J202" s="74"/>
      <c r="K202" s="74"/>
      <c r="L202" s="74"/>
      <c r="M202" s="74"/>
      <c r="N202" s="74"/>
      <c r="O202" s="74"/>
      <c r="P202" s="74"/>
      <c r="Q202" s="74"/>
      <c r="R202" s="74"/>
      <c r="S202" s="74"/>
      <c r="T202" s="74"/>
      <c r="U202" s="74"/>
      <c r="V202" s="74"/>
      <c r="W202" s="74"/>
      <c r="X202" s="74"/>
      <c r="Y202" s="74"/>
      <c r="Z202" s="74"/>
    </row>
    <row r="203" spans="1:26" x14ac:dyDescent="0.25">
      <c r="A203" s="52" t="str">
        <f>CONCATENATE(C197," - ",D203,"%")</f>
        <v>CO2 emissions - 40%</v>
      </c>
      <c r="C203" s="123"/>
      <c r="D203" s="94">
        <v>40</v>
      </c>
      <c r="E203" s="68">
        <v>7.2698799435029366</v>
      </c>
      <c r="F203" s="74"/>
      <c r="G203" s="74"/>
      <c r="H203" s="74"/>
      <c r="I203" s="74"/>
      <c r="J203" s="74"/>
      <c r="K203" s="74"/>
      <c r="L203" s="74"/>
      <c r="M203" s="74"/>
      <c r="N203" s="74"/>
      <c r="O203" s="74"/>
      <c r="P203" s="74"/>
      <c r="Q203" s="74"/>
      <c r="R203" s="74"/>
      <c r="S203" s="74"/>
      <c r="T203" s="74"/>
      <c r="U203" s="74"/>
      <c r="V203" s="74"/>
      <c r="W203" s="74"/>
      <c r="X203" s="74"/>
      <c r="Y203" s="74"/>
      <c r="Z203" s="74"/>
    </row>
    <row r="204" spans="1:26" x14ac:dyDescent="0.25">
      <c r="A204" s="52" t="str">
        <f>CONCATENATE(C197," - ",D204,"%")</f>
        <v>CO2 emissions - 50%</v>
      </c>
      <c r="C204" s="123"/>
      <c r="D204" s="94">
        <v>50</v>
      </c>
      <c r="E204" s="68" t="e">
        <v>#N/A</v>
      </c>
      <c r="F204" s="74"/>
      <c r="G204" s="74"/>
      <c r="H204" s="74"/>
      <c r="I204" s="74"/>
      <c r="J204" s="74"/>
      <c r="K204" s="74"/>
      <c r="L204" s="74"/>
      <c r="M204" s="74"/>
      <c r="N204" s="74"/>
      <c r="O204" s="74"/>
      <c r="P204" s="74"/>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2" t="e">
        <v>#N/A</v>
      </c>
      <c r="F205" s="74"/>
      <c r="G205" s="74"/>
      <c r="H205" s="74"/>
      <c r="I205" s="74"/>
      <c r="J205" s="74"/>
      <c r="K205" s="74"/>
      <c r="L205" s="74"/>
      <c r="M205" s="74"/>
      <c r="N205" s="74"/>
      <c r="O205" s="74"/>
      <c r="P205" s="74"/>
      <c r="Q205" s="74"/>
      <c r="R205" s="74"/>
      <c r="S205" s="74"/>
      <c r="T205" s="74"/>
      <c r="U205" s="74"/>
      <c r="V205" s="74"/>
      <c r="W205" s="74"/>
      <c r="X205" s="74"/>
      <c r="Y205" s="74"/>
      <c r="Z205" s="74"/>
    </row>
    <row r="206" spans="1:26" ht="19.5" thickBot="1" x14ac:dyDescent="0.35">
      <c r="C206" s="40" t="str">
        <f>List!$B$10</f>
        <v>O2 emissions</v>
      </c>
      <c r="D206" s="45" t="s">
        <v>196</v>
      </c>
      <c r="E206" s="41" t="e">
        <v>#N/A</v>
      </c>
      <c r="F206" s="73"/>
      <c r="G206" s="73"/>
      <c r="H206" s="73"/>
      <c r="I206" s="73"/>
      <c r="J206" s="73"/>
      <c r="K206" s="73"/>
      <c r="L206" s="73"/>
      <c r="M206" s="73"/>
      <c r="N206" s="73"/>
      <c r="O206" s="73"/>
      <c r="P206" s="73"/>
      <c r="Q206" s="73"/>
      <c r="R206" s="73"/>
      <c r="S206" s="73"/>
      <c r="T206" s="73"/>
      <c r="U206" s="73"/>
      <c r="V206" s="73"/>
      <c r="W206" s="73"/>
      <c r="X206" s="73"/>
      <c r="Y206" s="73"/>
      <c r="Z206" s="73"/>
    </row>
    <row r="207" spans="1:26" x14ac:dyDescent="0.25">
      <c r="A207" s="52" t="str">
        <f>CONCATENATE(C206," - ",D207,"%")</f>
        <v>O2 emissions - 0%</v>
      </c>
      <c r="C207" s="122" t="s">
        <v>124</v>
      </c>
      <c r="D207" s="11">
        <v>0</v>
      </c>
      <c r="E207" s="69">
        <v>3.5</v>
      </c>
      <c r="F207" s="74"/>
      <c r="G207" s="74"/>
      <c r="H207" s="74"/>
      <c r="I207" s="74"/>
      <c r="J207" s="74"/>
      <c r="K207" s="74"/>
      <c r="L207" s="74"/>
      <c r="M207" s="74"/>
      <c r="N207" s="74"/>
      <c r="O207" s="74"/>
      <c r="P207" s="74"/>
      <c r="Q207" s="74"/>
      <c r="R207" s="74"/>
      <c r="S207" s="74"/>
      <c r="T207" s="74"/>
      <c r="U207" s="74"/>
      <c r="V207" s="74"/>
      <c r="W207" s="74"/>
      <c r="X207" s="74"/>
      <c r="Y207" s="74"/>
      <c r="Z207" s="74"/>
    </row>
    <row r="208" spans="1:26" x14ac:dyDescent="0.25">
      <c r="A208" s="52" t="str">
        <f>CONCATENATE(C206," - ",D208,"%")</f>
        <v>O2 emissions - 10%</v>
      </c>
      <c r="C208" s="123"/>
      <c r="D208" s="94">
        <v>10</v>
      </c>
      <c r="E208" s="68" t="e">
        <v>#N/A</v>
      </c>
      <c r="F208" s="74"/>
      <c r="G208" s="74"/>
      <c r="H208" s="74"/>
      <c r="I208" s="74"/>
      <c r="J208" s="74"/>
      <c r="K208" s="74"/>
      <c r="L208" s="74"/>
      <c r="M208" s="74"/>
      <c r="N208" s="74"/>
      <c r="O208" s="74"/>
      <c r="P208" s="74"/>
      <c r="Q208" s="74"/>
      <c r="R208" s="74"/>
      <c r="S208" s="74"/>
      <c r="T208" s="74"/>
      <c r="U208" s="74"/>
      <c r="V208" s="74"/>
      <c r="W208" s="74"/>
      <c r="X208" s="74"/>
      <c r="Y208" s="74"/>
      <c r="Z208" s="74"/>
    </row>
    <row r="209" spans="1:26" x14ac:dyDescent="0.25">
      <c r="A209" s="52" t="str">
        <f>CONCATENATE(C206," - ",D209,"%")</f>
        <v>O2 emissions - 20%</v>
      </c>
      <c r="C209" s="123"/>
      <c r="D209" s="94">
        <v>20</v>
      </c>
      <c r="E209" s="68">
        <v>4.9000000000000004</v>
      </c>
      <c r="F209" s="74"/>
      <c r="G209" s="74"/>
      <c r="H209" s="74"/>
      <c r="I209" s="74"/>
      <c r="J209" s="74"/>
      <c r="K209" s="74"/>
      <c r="L209" s="74"/>
      <c r="M209" s="74"/>
      <c r="N209" s="74"/>
      <c r="O209" s="74"/>
      <c r="P209" s="74"/>
      <c r="Q209" s="74"/>
      <c r="R209" s="74"/>
      <c r="S209" s="74"/>
      <c r="T209" s="74"/>
      <c r="U209" s="74"/>
      <c r="V209" s="74"/>
      <c r="W209" s="74"/>
      <c r="X209" s="74"/>
      <c r="Y209" s="74"/>
      <c r="Z209" s="74"/>
    </row>
    <row r="210" spans="1:26" x14ac:dyDescent="0.25">
      <c r="A210" s="52" t="str">
        <f>CONCATENATE(C206," - ",D210,"%")</f>
        <v>O2 emissions - 23%</v>
      </c>
      <c r="C210" s="123"/>
      <c r="D210" s="94">
        <v>23</v>
      </c>
      <c r="E210" s="68">
        <v>4.8</v>
      </c>
      <c r="F210" s="74"/>
      <c r="G210" s="74"/>
      <c r="H210" s="74"/>
      <c r="I210" s="74"/>
      <c r="J210" s="74"/>
      <c r="K210" s="74"/>
      <c r="L210" s="74"/>
      <c r="M210" s="74"/>
      <c r="N210" s="74"/>
      <c r="O210" s="74"/>
      <c r="P210" s="74"/>
      <c r="Q210" s="74"/>
      <c r="R210" s="74"/>
      <c r="S210" s="74"/>
      <c r="T210" s="74"/>
      <c r="U210" s="74"/>
      <c r="V210" s="74"/>
      <c r="W210" s="74"/>
      <c r="X210" s="74"/>
      <c r="Y210" s="74"/>
      <c r="Z210" s="74"/>
    </row>
    <row r="211" spans="1:26" x14ac:dyDescent="0.25">
      <c r="A211" s="52" t="str">
        <f>CONCATENATE(C206," - ",D211,"%")</f>
        <v>O2 emissions - 30%</v>
      </c>
      <c r="C211" s="123"/>
      <c r="D211" s="94">
        <v>30</v>
      </c>
      <c r="E211" s="68">
        <v>5.0999999999999996</v>
      </c>
      <c r="F211" s="74"/>
      <c r="G211" s="74"/>
      <c r="H211" s="74"/>
      <c r="I211" s="74"/>
      <c r="J211" s="74"/>
      <c r="K211" s="74"/>
      <c r="L211" s="74"/>
      <c r="M211" s="74"/>
      <c r="N211" s="74"/>
      <c r="O211" s="74"/>
      <c r="P211" s="74"/>
      <c r="Q211" s="74"/>
      <c r="R211" s="74"/>
      <c r="S211" s="74"/>
      <c r="T211" s="74"/>
      <c r="U211" s="74"/>
      <c r="V211" s="74"/>
      <c r="W211" s="74"/>
      <c r="X211" s="74"/>
      <c r="Y211" s="74"/>
      <c r="Z211" s="74"/>
    </row>
    <row r="212" spans="1:26" x14ac:dyDescent="0.25">
      <c r="A212" s="52" t="str">
        <f>CONCATENATE(C206," - ",D212,"%")</f>
        <v>O2 emissions - 40%</v>
      </c>
      <c r="C212" s="123"/>
      <c r="D212" s="94">
        <v>40</v>
      </c>
      <c r="E212" s="68">
        <v>5.9</v>
      </c>
      <c r="F212" s="74"/>
      <c r="G212" s="74"/>
      <c r="H212" s="74"/>
      <c r="I212" s="74"/>
      <c r="J212" s="74"/>
      <c r="K212" s="74"/>
      <c r="L212" s="74"/>
      <c r="M212" s="74"/>
      <c r="N212" s="74"/>
      <c r="O212" s="74"/>
      <c r="P212" s="74"/>
      <c r="Q212" s="74"/>
      <c r="R212" s="74"/>
      <c r="S212" s="74"/>
      <c r="T212" s="74"/>
      <c r="U212" s="74"/>
      <c r="V212" s="74"/>
      <c r="W212" s="74"/>
      <c r="X212" s="74"/>
      <c r="Y212" s="74"/>
      <c r="Z212" s="74"/>
    </row>
    <row r="213" spans="1:26" x14ac:dyDescent="0.25">
      <c r="A213" s="52" t="str">
        <f>CONCATENATE(C206," - ",D213,"%")</f>
        <v>O2 emissions - 50%</v>
      </c>
      <c r="C213" s="123"/>
      <c r="D213" s="94">
        <v>50</v>
      </c>
      <c r="E213" s="68" t="e">
        <v>#N/A</v>
      </c>
      <c r="F213" s="74"/>
      <c r="G213" s="74"/>
      <c r="H213" s="74"/>
      <c r="I213" s="74"/>
      <c r="J213" s="74"/>
      <c r="K213" s="74"/>
      <c r="L213" s="74"/>
      <c r="M213" s="74"/>
      <c r="N213" s="74"/>
      <c r="O213" s="74"/>
      <c r="P213" s="74"/>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2" t="e">
        <v>#N/A</v>
      </c>
      <c r="F214" s="74"/>
      <c r="G214" s="74"/>
      <c r="H214" s="74"/>
      <c r="I214" s="74"/>
      <c r="J214" s="74"/>
      <c r="K214" s="74"/>
      <c r="L214" s="74"/>
      <c r="M214" s="74"/>
      <c r="N214" s="74"/>
      <c r="O214" s="74"/>
      <c r="P214" s="74"/>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73"/>
      <c r="G215" s="73"/>
      <c r="H215" s="73"/>
      <c r="I215" s="73"/>
      <c r="J215" s="73"/>
      <c r="K215" s="73"/>
      <c r="L215" s="73"/>
      <c r="M215" s="73"/>
      <c r="N215" s="73"/>
      <c r="O215" s="73"/>
      <c r="P215" s="73"/>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89" t="e">
        <v>#N/A</v>
      </c>
      <c r="F216" s="74"/>
      <c r="G216" s="74"/>
      <c r="H216" s="74"/>
      <c r="I216" s="74"/>
      <c r="J216" s="74"/>
      <c r="K216" s="74"/>
      <c r="L216" s="74"/>
      <c r="M216" s="74"/>
      <c r="N216" s="74"/>
      <c r="O216" s="74"/>
      <c r="P216" s="74"/>
      <c r="Q216" s="74"/>
      <c r="R216" s="74"/>
      <c r="S216" s="74"/>
      <c r="T216" s="74"/>
      <c r="U216" s="74"/>
      <c r="V216" s="74"/>
      <c r="W216" s="74"/>
      <c r="X216" s="74"/>
      <c r="Y216" s="74"/>
      <c r="Z216" s="74"/>
    </row>
    <row r="217" spans="1:26" x14ac:dyDescent="0.25">
      <c r="A217" s="52" t="str">
        <f>CONCATENATE(C215," - ",D217,"%")</f>
        <v>Unburnt UHC emissions - 23%</v>
      </c>
      <c r="C217" s="130"/>
      <c r="D217" s="94">
        <v>23</v>
      </c>
      <c r="E217" s="90" t="e">
        <v>#N/A</v>
      </c>
      <c r="F217" s="74"/>
      <c r="G217" s="74"/>
      <c r="H217" s="74"/>
      <c r="I217" s="74"/>
      <c r="J217" s="74"/>
      <c r="K217" s="74"/>
      <c r="L217" s="74"/>
      <c r="M217" s="74"/>
      <c r="N217" s="74"/>
      <c r="O217" s="74"/>
      <c r="P217" s="74"/>
      <c r="Q217" s="74"/>
      <c r="R217" s="74"/>
      <c r="S217" s="74"/>
      <c r="T217" s="74"/>
      <c r="U217" s="74"/>
      <c r="V217" s="74"/>
      <c r="W217" s="74"/>
      <c r="X217" s="74"/>
      <c r="Y217" s="74"/>
      <c r="Z217" s="74"/>
    </row>
    <row r="218" spans="1:26" x14ac:dyDescent="0.25">
      <c r="A218" s="52" t="str">
        <f>CONCATENATE(C215," - ",D218,"%")</f>
        <v>Unburnt UHC emissions - 40%</v>
      </c>
      <c r="C218" s="130"/>
      <c r="D218" s="94">
        <v>40</v>
      </c>
      <c r="E218" s="90" t="e">
        <v>#N/A</v>
      </c>
      <c r="F218" s="74"/>
      <c r="G218" s="74"/>
      <c r="H218" s="74"/>
      <c r="I218" s="74"/>
      <c r="J218" s="74"/>
      <c r="K218" s="74"/>
      <c r="L218" s="74"/>
      <c r="M218" s="74"/>
      <c r="N218" s="74"/>
      <c r="O218" s="74"/>
      <c r="P218" s="74"/>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91" t="e">
        <v>#N/A</v>
      </c>
      <c r="F219" s="74"/>
      <c r="G219" s="74"/>
      <c r="H219" s="74"/>
      <c r="I219" s="74"/>
      <c r="J219" s="74"/>
      <c r="K219" s="74"/>
      <c r="L219" s="74"/>
      <c r="M219" s="74"/>
      <c r="N219" s="74"/>
      <c r="O219" s="74"/>
      <c r="P219" s="74"/>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73"/>
      <c r="G220" s="73"/>
      <c r="H220" s="73"/>
      <c r="I220" s="73"/>
      <c r="J220" s="73"/>
      <c r="K220" s="73"/>
      <c r="L220" s="73"/>
      <c r="M220" s="73"/>
      <c r="N220" s="73"/>
      <c r="O220" s="73"/>
      <c r="P220" s="73"/>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89" t="e">
        <v>#N/A</v>
      </c>
      <c r="F221" s="74"/>
      <c r="G221" s="74"/>
      <c r="H221" s="74"/>
      <c r="I221" s="74"/>
      <c r="J221" s="74"/>
      <c r="K221" s="74"/>
      <c r="L221" s="74"/>
      <c r="M221" s="74"/>
      <c r="N221" s="74"/>
      <c r="O221" s="74"/>
      <c r="P221" s="74"/>
      <c r="Q221" s="74"/>
      <c r="R221" s="74"/>
      <c r="S221" s="74"/>
      <c r="T221" s="74"/>
      <c r="U221" s="74"/>
      <c r="V221" s="74"/>
      <c r="W221" s="74"/>
      <c r="X221" s="74"/>
      <c r="Y221" s="74"/>
      <c r="Z221" s="74"/>
    </row>
    <row r="222" spans="1:26" x14ac:dyDescent="0.25">
      <c r="A222" s="52" t="str">
        <f>CONCATENATE(C220," - ",D222,"%")</f>
        <v>Unburnt H2 emissions - 23%</v>
      </c>
      <c r="C222" s="130"/>
      <c r="D222" s="94">
        <v>23</v>
      </c>
      <c r="E222" s="90" t="e">
        <v>#N/A</v>
      </c>
      <c r="F222" s="74"/>
      <c r="G222" s="74"/>
      <c r="H222" s="74"/>
      <c r="I222" s="74"/>
      <c r="J222" s="74"/>
      <c r="K222" s="74"/>
      <c r="L222" s="74"/>
      <c r="M222" s="74"/>
      <c r="N222" s="74"/>
      <c r="O222" s="74"/>
      <c r="P222" s="74"/>
      <c r="Q222" s="74"/>
      <c r="R222" s="74"/>
      <c r="S222" s="74"/>
      <c r="T222" s="74"/>
      <c r="U222" s="74"/>
      <c r="V222" s="74"/>
      <c r="W222" s="74"/>
      <c r="X222" s="74"/>
      <c r="Y222" s="74"/>
      <c r="Z222" s="74"/>
    </row>
    <row r="223" spans="1:26" x14ac:dyDescent="0.25">
      <c r="A223" s="52" t="str">
        <f>CONCATENATE(C220," - ",D223,"%")</f>
        <v>Unburnt H2 emissions - 40%</v>
      </c>
      <c r="C223" s="130"/>
      <c r="D223" s="94">
        <v>40</v>
      </c>
      <c r="E223" s="90" t="e">
        <v>#N/A</v>
      </c>
      <c r="F223" s="74"/>
      <c r="G223" s="74"/>
      <c r="H223" s="74"/>
      <c r="I223" s="74"/>
      <c r="J223" s="74"/>
      <c r="K223" s="74"/>
      <c r="L223" s="74"/>
      <c r="M223" s="74"/>
      <c r="N223" s="74"/>
      <c r="O223" s="74"/>
      <c r="P223" s="74"/>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91" t="e">
        <v>#N/A</v>
      </c>
      <c r="F224" s="74"/>
      <c r="G224" s="74"/>
      <c r="H224" s="74"/>
      <c r="I224" s="74"/>
      <c r="J224" s="74"/>
      <c r="K224" s="74"/>
      <c r="L224" s="74"/>
      <c r="M224" s="74"/>
      <c r="N224" s="74"/>
      <c r="O224" s="74"/>
      <c r="P224" s="74"/>
      <c r="Q224" s="74"/>
      <c r="R224" s="74"/>
      <c r="S224" s="74"/>
      <c r="T224" s="74"/>
      <c r="U224" s="74"/>
      <c r="V224" s="74"/>
      <c r="W224" s="74"/>
      <c r="X224" s="74"/>
      <c r="Y224" s="74"/>
      <c r="Z224" s="74"/>
    </row>
    <row r="225" spans="1:26" ht="19.5" thickBot="1" x14ac:dyDescent="0.35">
      <c r="C225" s="40" t="str">
        <f>List!$B$6</f>
        <v>Air Excess (Lambda)</v>
      </c>
      <c r="D225" s="45"/>
      <c r="E225" s="41" t="e">
        <v>#N/A</v>
      </c>
      <c r="F225" s="73"/>
      <c r="G225" s="73"/>
      <c r="H225" s="73"/>
      <c r="I225" s="73"/>
      <c r="J225" s="73"/>
      <c r="K225" s="73"/>
      <c r="L225" s="73"/>
      <c r="M225" s="73"/>
      <c r="N225" s="73"/>
      <c r="O225" s="73"/>
      <c r="P225" s="73"/>
      <c r="Q225" s="73"/>
      <c r="R225" s="73"/>
      <c r="S225" s="73"/>
      <c r="T225" s="73"/>
      <c r="U225" s="73"/>
      <c r="V225" s="73"/>
      <c r="W225" s="73"/>
      <c r="X225" s="73"/>
      <c r="Y225" s="73"/>
      <c r="Z225" s="73"/>
    </row>
    <row r="226" spans="1:26" x14ac:dyDescent="0.25">
      <c r="A226" s="52" t="str">
        <f>CONCATENATE(C225," - ",D226,"%")</f>
        <v>Air Excess (Lambda) - 0%</v>
      </c>
      <c r="C226" s="122" t="s">
        <v>124</v>
      </c>
      <c r="D226" s="11">
        <v>0</v>
      </c>
      <c r="E226" s="69">
        <v>1.2</v>
      </c>
      <c r="F226" s="74"/>
      <c r="G226" s="74"/>
      <c r="H226" s="74"/>
      <c r="I226" s="74"/>
      <c r="J226" s="74"/>
      <c r="K226" s="74"/>
      <c r="L226" s="74"/>
      <c r="M226" s="74"/>
      <c r="N226" s="74"/>
      <c r="O226" s="74"/>
      <c r="P226" s="74"/>
      <c r="Q226" s="74"/>
      <c r="R226" s="74"/>
      <c r="S226" s="74"/>
      <c r="T226" s="74"/>
      <c r="U226" s="74"/>
      <c r="V226" s="74"/>
      <c r="W226" s="74"/>
      <c r="X226" s="74"/>
      <c r="Y226" s="74"/>
      <c r="Z226" s="74"/>
    </row>
    <row r="227" spans="1:26" x14ac:dyDescent="0.25">
      <c r="A227" s="52" t="str">
        <f>CONCATENATE(C225," - ",D227,"%")</f>
        <v>Air Excess (Lambda) - 10%</v>
      </c>
      <c r="C227" s="123"/>
      <c r="D227" s="94">
        <v>10</v>
      </c>
      <c r="E227" s="68" t="e">
        <v>#N/A</v>
      </c>
      <c r="F227" s="74"/>
      <c r="G227" s="74"/>
      <c r="H227" s="74"/>
      <c r="I227" s="74"/>
      <c r="J227" s="74"/>
      <c r="K227" s="74"/>
      <c r="L227" s="74"/>
      <c r="M227" s="74"/>
      <c r="N227" s="74"/>
      <c r="O227" s="74"/>
      <c r="P227" s="74"/>
      <c r="Q227" s="74"/>
      <c r="R227" s="74"/>
      <c r="S227" s="74"/>
      <c r="T227" s="74"/>
      <c r="U227" s="74"/>
      <c r="V227" s="74"/>
      <c r="W227" s="74"/>
      <c r="X227" s="74"/>
      <c r="Y227" s="74"/>
      <c r="Z227" s="74"/>
    </row>
    <row r="228" spans="1:26" x14ac:dyDescent="0.25">
      <c r="A228" s="52" t="str">
        <f>CONCATENATE(C225," - ",D228,"%")</f>
        <v>Air Excess (Lambda) - 20%</v>
      </c>
      <c r="C228" s="123"/>
      <c r="D228" s="94">
        <v>20</v>
      </c>
      <c r="E228" s="68">
        <v>1.3043478260869563</v>
      </c>
      <c r="F228" s="74"/>
      <c r="G228" s="74"/>
      <c r="H228" s="74"/>
      <c r="I228" s="74"/>
      <c r="J228" s="74"/>
      <c r="K228" s="74"/>
      <c r="L228" s="74"/>
      <c r="M228" s="74"/>
      <c r="N228" s="74"/>
      <c r="O228" s="74"/>
      <c r="P228" s="74"/>
      <c r="Q228" s="74"/>
      <c r="R228" s="74"/>
      <c r="S228" s="74"/>
      <c r="T228" s="74"/>
      <c r="U228" s="74"/>
      <c r="V228" s="74"/>
      <c r="W228" s="74"/>
      <c r="X228" s="74"/>
      <c r="Y228" s="74"/>
      <c r="Z228" s="74"/>
    </row>
    <row r="229" spans="1:26" x14ac:dyDescent="0.25">
      <c r="A229" s="52" t="str">
        <f>CONCATENATE(C225," - ",D229,"%")</f>
        <v>Air Excess (Lambda) - 23%</v>
      </c>
      <c r="C229" s="123"/>
      <c r="D229" s="94">
        <v>23</v>
      </c>
      <c r="E229" s="68">
        <v>1.2962962962962963</v>
      </c>
      <c r="F229" s="74"/>
      <c r="G229" s="74"/>
      <c r="H229" s="74"/>
      <c r="I229" s="74"/>
      <c r="J229" s="74"/>
      <c r="K229" s="74"/>
      <c r="L229" s="74"/>
      <c r="M229" s="74"/>
      <c r="N229" s="74"/>
      <c r="O229" s="74"/>
      <c r="P229" s="74"/>
      <c r="Q229" s="74"/>
      <c r="R229" s="74"/>
      <c r="S229" s="74"/>
      <c r="T229" s="74"/>
      <c r="U229" s="74"/>
      <c r="V229" s="74"/>
      <c r="W229" s="74"/>
      <c r="X229" s="74"/>
      <c r="Y229" s="74"/>
      <c r="Z229" s="74"/>
    </row>
    <row r="230" spans="1:26" x14ac:dyDescent="0.25">
      <c r="A230" s="52" t="str">
        <f>CONCATENATE(C225," - ",D230,"%")</f>
        <v>Air Excess (Lambda) - 30%</v>
      </c>
      <c r="C230" s="123"/>
      <c r="D230" s="94">
        <v>30</v>
      </c>
      <c r="E230" s="68">
        <v>1.320754716981132</v>
      </c>
      <c r="F230" s="74"/>
      <c r="G230" s="74"/>
      <c r="H230" s="74"/>
      <c r="I230" s="74"/>
      <c r="J230" s="74"/>
      <c r="K230" s="74"/>
      <c r="L230" s="74"/>
      <c r="M230" s="74"/>
      <c r="N230" s="74"/>
      <c r="O230" s="74"/>
      <c r="P230" s="74"/>
      <c r="Q230" s="74"/>
      <c r="R230" s="74"/>
      <c r="S230" s="74"/>
      <c r="T230" s="74"/>
      <c r="U230" s="74"/>
      <c r="V230" s="74"/>
      <c r="W230" s="74"/>
      <c r="X230" s="74"/>
      <c r="Y230" s="74"/>
      <c r="Z230" s="74"/>
    </row>
    <row r="231" spans="1:26" x14ac:dyDescent="0.25">
      <c r="A231" s="52" t="str">
        <f>CONCATENATE(C225," - ",D231,"%")</f>
        <v>Air Excess (Lambda) - 40%</v>
      </c>
      <c r="C231" s="123"/>
      <c r="D231" s="94">
        <v>40</v>
      </c>
      <c r="E231" s="68">
        <v>1.3907284768211921</v>
      </c>
      <c r="F231" s="74"/>
      <c r="G231" s="74"/>
      <c r="H231" s="74"/>
      <c r="I231" s="74"/>
      <c r="J231" s="74"/>
      <c r="K231" s="74"/>
      <c r="L231" s="74"/>
      <c r="M231" s="74"/>
      <c r="N231" s="74"/>
      <c r="O231" s="74"/>
      <c r="P231" s="74"/>
      <c r="Q231" s="74"/>
      <c r="R231" s="74"/>
      <c r="S231" s="74"/>
      <c r="T231" s="74"/>
      <c r="U231" s="74"/>
      <c r="V231" s="74"/>
      <c r="W231" s="74"/>
      <c r="X231" s="74"/>
      <c r="Y231" s="74"/>
      <c r="Z231" s="74"/>
    </row>
    <row r="232" spans="1:26" x14ac:dyDescent="0.25">
      <c r="A232" s="52" t="str">
        <f>CONCATENATE(C225," - ",D232,"%")</f>
        <v>Air Excess (Lambda) - 50%</v>
      </c>
      <c r="C232" s="123"/>
      <c r="D232" s="94">
        <v>50</v>
      </c>
      <c r="E232" s="68" t="e">
        <v>#N/A</v>
      </c>
      <c r="F232" s="74"/>
      <c r="G232" s="74"/>
      <c r="H232" s="74"/>
      <c r="I232" s="74"/>
      <c r="J232" s="74"/>
      <c r="K232" s="74"/>
      <c r="L232" s="74"/>
      <c r="M232" s="74"/>
      <c r="N232" s="74"/>
      <c r="O232" s="74"/>
      <c r="P232" s="74"/>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2" t="e">
        <v>#N/A</v>
      </c>
      <c r="F233" s="74"/>
      <c r="G233" s="74"/>
      <c r="H233" s="74"/>
      <c r="I233" s="74"/>
      <c r="J233" s="74"/>
      <c r="K233" s="74"/>
      <c r="L233" s="74"/>
      <c r="M233" s="74"/>
      <c r="N233" s="74"/>
      <c r="O233" s="74"/>
      <c r="P233" s="74"/>
      <c r="Q233" s="74"/>
      <c r="R233" s="74"/>
      <c r="S233" s="74"/>
      <c r="T233" s="74"/>
      <c r="U233" s="74"/>
      <c r="V233" s="74"/>
      <c r="W233" s="74"/>
      <c r="X233" s="74"/>
      <c r="Y233" s="74"/>
      <c r="Z233" s="74"/>
    </row>
    <row r="234" spans="1:26" x14ac:dyDescent="0.25">
      <c r="I234" s="74"/>
      <c r="J234" s="74"/>
      <c r="K234" s="74"/>
      <c r="L234" s="74"/>
      <c r="M234" s="74"/>
      <c r="N234" s="74"/>
      <c r="O234" s="74"/>
      <c r="P234" s="74"/>
      <c r="Q234" s="74"/>
      <c r="R234" s="74"/>
      <c r="S234"/>
      <c r="T234"/>
      <c r="U234"/>
      <c r="V234"/>
      <c r="W234"/>
      <c r="X234"/>
      <c r="Y234"/>
      <c r="Z234"/>
    </row>
    <row r="235" spans="1:26" x14ac:dyDescent="0.25">
      <c r="I235" s="74"/>
      <c r="J235" s="74"/>
      <c r="K235" s="74"/>
      <c r="L235" s="74"/>
      <c r="M235" s="74"/>
      <c r="N235" s="74"/>
      <c r="O235" s="74"/>
      <c r="P235" s="74"/>
      <c r="Q235" s="74"/>
      <c r="R235" s="74"/>
      <c r="S235"/>
      <c r="T235"/>
      <c r="U235"/>
      <c r="V235"/>
      <c r="W235"/>
      <c r="X235"/>
      <c r="Y235"/>
      <c r="Z235"/>
    </row>
    <row r="236" spans="1:26" x14ac:dyDescent="0.25">
      <c r="I236" s="74"/>
      <c r="J236" s="74"/>
      <c r="K236" s="74"/>
      <c r="L236" s="74"/>
      <c r="M236" s="74"/>
      <c r="N236" s="74"/>
      <c r="O236" s="74"/>
      <c r="P236" s="74"/>
      <c r="Q236" s="74"/>
      <c r="R236" s="74"/>
      <c r="S236"/>
      <c r="T236"/>
      <c r="U236"/>
      <c r="V236"/>
      <c r="W236"/>
      <c r="X236"/>
      <c r="Y236"/>
      <c r="Z236"/>
    </row>
    <row r="237" spans="1:26" x14ac:dyDescent="0.25">
      <c r="I237" s="74"/>
      <c r="J237" s="74"/>
      <c r="K237" s="74"/>
      <c r="L237" s="74"/>
      <c r="M237" s="74"/>
      <c r="N237" s="74"/>
      <c r="O237" s="74"/>
      <c r="P237" s="74"/>
      <c r="Q237" s="74"/>
      <c r="R237" s="74"/>
      <c r="S237"/>
      <c r="T237"/>
      <c r="U237"/>
      <c r="V237"/>
      <c r="W237"/>
      <c r="X237"/>
      <c r="Y237"/>
      <c r="Z237"/>
    </row>
    <row r="238" spans="1:26" x14ac:dyDescent="0.25">
      <c r="I238" s="74"/>
      <c r="J238" s="74"/>
      <c r="K238" s="74"/>
      <c r="L238" s="74"/>
      <c r="M238" s="74"/>
      <c r="N238" s="74"/>
      <c r="O238" s="74"/>
      <c r="P238" s="74"/>
      <c r="Q238" s="74"/>
      <c r="R238" s="74"/>
      <c r="S238"/>
      <c r="T238"/>
      <c r="U238"/>
      <c r="V238"/>
      <c r="W238"/>
      <c r="X238"/>
      <c r="Y238"/>
      <c r="Z238"/>
    </row>
    <row r="239" spans="1:26" x14ac:dyDescent="0.25">
      <c r="I239" s="74"/>
      <c r="J239" s="74"/>
      <c r="K239" s="74"/>
      <c r="L239" s="74"/>
      <c r="M239" s="74"/>
      <c r="N239" s="74"/>
      <c r="O239" s="74"/>
      <c r="P239" s="74"/>
      <c r="Q239" s="74"/>
      <c r="R239" s="74"/>
      <c r="S239"/>
      <c r="T239"/>
      <c r="U239"/>
      <c r="V239"/>
      <c r="W239"/>
      <c r="X239"/>
      <c r="Y239"/>
      <c r="Z239"/>
    </row>
    <row r="240" spans="1:26" x14ac:dyDescent="0.25">
      <c r="I240" s="74"/>
      <c r="J240" s="74"/>
      <c r="K240" s="74"/>
      <c r="L240" s="74"/>
      <c r="M240" s="74"/>
      <c r="N240" s="74"/>
      <c r="O240" s="74"/>
      <c r="P240" s="74"/>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221:C224"/>
    <mergeCell ref="C226:C233"/>
    <mergeCell ref="C171:C178"/>
    <mergeCell ref="C180:C187"/>
    <mergeCell ref="C189:C196"/>
    <mergeCell ref="C198:C205"/>
    <mergeCell ref="C207:C214"/>
    <mergeCell ref="C216:C219"/>
    <mergeCell ref="C57:C64"/>
    <mergeCell ref="C162:C169"/>
    <mergeCell ref="C66:C73"/>
    <mergeCell ref="C75:C82"/>
    <mergeCell ref="C84:C91"/>
    <mergeCell ref="C93:C100"/>
    <mergeCell ref="C102:C109"/>
    <mergeCell ref="C111:C114"/>
    <mergeCell ref="C116:C119"/>
    <mergeCell ref="C121:C128"/>
    <mergeCell ref="C135:C142"/>
    <mergeCell ref="C144:C151"/>
    <mergeCell ref="C153:C160"/>
    <mergeCell ref="C48:C55"/>
    <mergeCell ref="C30:C37"/>
    <mergeCell ref="C39:C46"/>
    <mergeCell ref="AE17:AJ17"/>
    <mergeCell ref="AL17:AQ17"/>
    <mergeCell ref="A1:A4"/>
    <mergeCell ref="E1:Z1"/>
    <mergeCell ref="AC1:AG1"/>
    <mergeCell ref="AH1:AY1"/>
    <mergeCell ref="AE5:AJ5"/>
    <mergeCell ref="AL5:AQ5"/>
  </mergeCells>
  <dataValidations count="1">
    <dataValidation type="list" allowBlank="1" showInputMessage="1" showErrorMessage="1" sqref="AH1" xr:uid="{EE2C3086-D7DE-42B8-B951-DA595531A954}">
      <formula1>KPI</formula1>
    </dataValidation>
  </dataValidations>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CF1D-2C91-4C6B-83A7-58FA41C14C45}">
  <dimension ref="A1:AY303"/>
  <sheetViews>
    <sheetView topLeftCell="L1" zoomScale="40" zoomScaleNormal="40" workbookViewId="0">
      <selection activeCell="AL17" sqref="AL17:AQ17"/>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16384" width="11.42578125" style="1"/>
  </cols>
  <sheetData>
    <row r="1" spans="1:51" ht="29.25" thickBot="1" x14ac:dyDescent="0.3">
      <c r="A1" s="132" t="s">
        <v>26</v>
      </c>
      <c r="B1" s="48" t="s">
        <v>655</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13</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27.95" customHeight="1" thickBot="1" x14ac:dyDescent="0.3">
      <c r="A3" s="132"/>
      <c r="E3" s="35" t="s">
        <v>656</v>
      </c>
      <c r="F3" s="10" t="s">
        <v>657</v>
      </c>
      <c r="G3" s="10" t="s">
        <v>658</v>
      </c>
      <c r="H3" s="44" t="s">
        <v>659</v>
      </c>
      <c r="I3" s="71" t="s">
        <v>660</v>
      </c>
      <c r="J3" s="71" t="s">
        <v>661</v>
      </c>
      <c r="K3" s="71" t="s">
        <v>662</v>
      </c>
      <c r="L3" s="71" t="s">
        <v>663</v>
      </c>
      <c r="M3" s="71"/>
      <c r="N3" s="71"/>
      <c r="O3" s="71"/>
      <c r="P3" s="71"/>
      <c r="Q3" s="71"/>
      <c r="R3" s="71"/>
      <c r="S3" s="71"/>
      <c r="T3" s="71"/>
      <c r="U3" s="71"/>
      <c r="V3" s="71"/>
      <c r="W3" s="71"/>
      <c r="X3" s="71"/>
      <c r="Y3" s="71"/>
      <c r="Z3" s="71"/>
      <c r="AD3" s="59" t="str">
        <f>IF(E3="","",E3)</f>
        <v>GA15V03</v>
      </c>
      <c r="AE3" s="16" t="str">
        <f t="shared" ref="AE3:AY3" si="0">IF(F3="","",F3)</f>
        <v>EB12V03</v>
      </c>
      <c r="AF3" s="16" t="str">
        <f t="shared" si="0"/>
        <v>EB13V03</v>
      </c>
      <c r="AG3" s="16" t="str">
        <f t="shared" si="0"/>
        <v>EB25V02</v>
      </c>
      <c r="AH3" s="16" t="str">
        <f t="shared" si="0"/>
        <v>EB26V02</v>
      </c>
      <c r="AI3" s="16" t="str">
        <f t="shared" si="0"/>
        <v>GW24V02</v>
      </c>
      <c r="AJ3" s="16" t="str">
        <f t="shared" si="0"/>
        <v>GW25V02</v>
      </c>
      <c r="AK3" s="16" t="str">
        <f t="shared" si="0"/>
        <v>GW26V02</v>
      </c>
    </row>
    <row r="4" spans="1:51" ht="19.5" customHeight="1" thickBot="1" x14ac:dyDescent="0.3">
      <c r="A4" s="132"/>
      <c r="B4" s="32" t="s">
        <v>50</v>
      </c>
      <c r="D4" s="6"/>
      <c r="E4" s="56" t="s">
        <v>668</v>
      </c>
      <c r="F4" s="3" t="s">
        <v>669</v>
      </c>
      <c r="G4" s="7" t="s">
        <v>670</v>
      </c>
      <c r="H4" s="78" t="s">
        <v>671</v>
      </c>
      <c r="I4" s="72" t="s">
        <v>672</v>
      </c>
      <c r="J4" s="72" t="s">
        <v>673</v>
      </c>
      <c r="K4" s="72" t="s">
        <v>674</v>
      </c>
      <c r="L4" s="72" t="s">
        <v>675</v>
      </c>
      <c r="M4" s="72"/>
      <c r="N4" s="72"/>
      <c r="O4" s="72"/>
      <c r="P4" s="72"/>
      <c r="Q4" s="72"/>
      <c r="R4" s="71"/>
      <c r="S4" s="72"/>
      <c r="T4" s="72"/>
      <c r="U4" s="72"/>
      <c r="V4" s="71"/>
      <c r="W4" s="72"/>
      <c r="X4" s="72"/>
      <c r="Y4" s="71"/>
      <c r="Z4" s="71"/>
    </row>
    <row r="5" spans="1:51" ht="19.5" customHeight="1" thickBot="1" x14ac:dyDescent="0.35">
      <c r="C5" s="30" t="s">
        <v>78</v>
      </c>
      <c r="D5" s="44"/>
      <c r="E5" s="35">
        <v>809</v>
      </c>
      <c r="F5" s="10">
        <v>803</v>
      </c>
      <c r="G5" s="10">
        <v>802</v>
      </c>
      <c r="H5" s="44">
        <v>802</v>
      </c>
      <c r="I5" s="71">
        <v>802</v>
      </c>
      <c r="J5" s="71">
        <v>805</v>
      </c>
      <c r="K5" s="71">
        <v>806</v>
      </c>
      <c r="L5" s="71">
        <v>807</v>
      </c>
      <c r="M5" s="71"/>
      <c r="N5" s="71"/>
      <c r="O5" s="71"/>
      <c r="P5" s="71"/>
      <c r="Q5" s="71"/>
      <c r="R5" s="71"/>
      <c r="S5" s="71"/>
      <c r="T5" s="71"/>
      <c r="U5" s="71"/>
      <c r="V5" s="71"/>
      <c r="W5" s="71"/>
      <c r="X5" s="71"/>
      <c r="Y5" s="71"/>
      <c r="Z5" s="71"/>
      <c r="AC5" s="57" t="s">
        <v>79</v>
      </c>
      <c r="AD5" s="58" t="s">
        <v>80</v>
      </c>
      <c r="AE5" s="133" t="str">
        <f>CONCATENATE($B$1," - ",$AH$1," at Qmax")</f>
        <v>THyGA Segment 800 - Other - CO emissions at Qmax</v>
      </c>
      <c r="AF5" s="133"/>
      <c r="AG5" s="133"/>
      <c r="AH5" s="133"/>
      <c r="AI5" s="133"/>
      <c r="AJ5" s="134"/>
      <c r="AK5" s="58" t="s">
        <v>4</v>
      </c>
      <c r="AL5" s="133" t="str">
        <f>VLOOKUP($AH$1,List!$B$2:$C$13,2,0)</f>
        <v>CO emissions (ppm)</v>
      </c>
      <c r="AM5" s="133"/>
      <c r="AN5" s="133"/>
      <c r="AO5" s="133"/>
      <c r="AP5" s="133"/>
      <c r="AQ5" s="134"/>
    </row>
    <row r="6" spans="1:51" ht="19.5" customHeight="1" thickBot="1" x14ac:dyDescent="0.3">
      <c r="C6" s="103" t="s">
        <v>81</v>
      </c>
      <c r="D6" s="5"/>
      <c r="E6" s="92" t="s">
        <v>683</v>
      </c>
      <c r="F6" s="63" t="s">
        <v>679</v>
      </c>
      <c r="G6" s="63" t="s">
        <v>676</v>
      </c>
      <c r="H6" s="5" t="s">
        <v>677</v>
      </c>
      <c r="I6" s="71" t="s">
        <v>678</v>
      </c>
      <c r="J6" s="71" t="s">
        <v>680</v>
      </c>
      <c r="K6" s="71" t="s">
        <v>681</v>
      </c>
      <c r="L6" s="71" t="s">
        <v>682</v>
      </c>
      <c r="M6" s="71"/>
      <c r="N6" s="71"/>
      <c r="O6" s="71"/>
      <c r="P6" s="71"/>
      <c r="Q6" s="71"/>
      <c r="R6" s="71"/>
      <c r="S6" s="71"/>
      <c r="T6" s="71"/>
      <c r="U6" s="71"/>
      <c r="V6" s="71"/>
      <c r="W6" s="71"/>
      <c r="X6" s="71"/>
      <c r="Y6" s="71"/>
      <c r="Z6" s="71"/>
      <c r="AC6" s="55" t="s">
        <v>89</v>
      </c>
      <c r="AD6" s="59" t="str">
        <f>IF(AD$3="","",LEFT(AD$3,4))</f>
        <v>GA15</v>
      </c>
      <c r="AE6" s="16" t="str">
        <f t="shared" ref="AE6:AY6" si="1">IF(AE$3="","",LEFT(AE$3,4))</f>
        <v>EB12</v>
      </c>
      <c r="AF6" s="16" t="str">
        <f t="shared" si="1"/>
        <v>EB13</v>
      </c>
      <c r="AG6" s="16" t="str">
        <f t="shared" si="1"/>
        <v>EB25</v>
      </c>
      <c r="AH6" s="16" t="str">
        <f t="shared" si="1"/>
        <v>EB26</v>
      </c>
      <c r="AI6" s="16" t="str">
        <f t="shared" si="1"/>
        <v>GW24</v>
      </c>
      <c r="AJ6" s="16" t="str">
        <f t="shared" si="1"/>
        <v>GW25</v>
      </c>
      <c r="AK6" s="16" t="str">
        <f t="shared" si="1"/>
        <v>GW26</v>
      </c>
    </row>
    <row r="7" spans="1:51" ht="19.5" customHeight="1" thickBot="1" x14ac:dyDescent="0.3">
      <c r="C7" s="104" t="s">
        <v>90</v>
      </c>
      <c r="D7" s="105"/>
      <c r="E7" s="93" t="s">
        <v>191</v>
      </c>
      <c r="F7" s="115" t="s">
        <v>191</v>
      </c>
      <c r="G7" s="115" t="s">
        <v>191</v>
      </c>
      <c r="H7" s="105" t="s">
        <v>684</v>
      </c>
      <c r="I7" s="71" t="s">
        <v>685</v>
      </c>
      <c r="J7" s="71" t="s">
        <v>191</v>
      </c>
      <c r="K7" s="71" t="s">
        <v>191</v>
      </c>
      <c r="L7" s="71" t="s">
        <v>191</v>
      </c>
      <c r="M7" s="71"/>
      <c r="N7" s="71"/>
      <c r="O7" s="71"/>
      <c r="P7" s="71"/>
      <c r="Q7" s="71"/>
      <c r="R7" s="71"/>
      <c r="S7" s="71"/>
      <c r="T7" s="71"/>
      <c r="U7" s="71"/>
      <c r="V7" s="71"/>
      <c r="W7" s="71"/>
      <c r="X7" s="71"/>
      <c r="Y7" s="71"/>
      <c r="Z7" s="71"/>
      <c r="AC7" s="53">
        <v>0</v>
      </c>
      <c r="AD7" s="35">
        <f>VLOOKUP(CONCATENATE($AH$1," - ",$AC7,"%"),$A$29:$Z$128,MATCH(AD$3,$E$3:$Z$3,0)+4,0)</f>
        <v>268.56127524035088</v>
      </c>
      <c r="AE7" s="10" t="e">
        <f t="shared" ref="AE7:AK14" si="2">VLOOKUP(CONCATENATE($AH$1," - ",$AC7,"%"),$A$29:$Z$128,MATCH(AE$3,$E$3:$Z$3,0)+4,0)</f>
        <v>#N/A</v>
      </c>
      <c r="AF7" s="10" t="e">
        <f t="shared" si="2"/>
        <v>#N/A</v>
      </c>
      <c r="AG7" s="10">
        <f t="shared" si="2"/>
        <v>5</v>
      </c>
      <c r="AH7" s="10">
        <f t="shared" si="2"/>
        <v>43</v>
      </c>
      <c r="AI7" s="10" t="e">
        <f t="shared" si="2"/>
        <v>#N/A</v>
      </c>
      <c r="AJ7" s="10">
        <f t="shared" si="2"/>
        <v>1.54</v>
      </c>
      <c r="AK7" s="10">
        <f t="shared" si="2"/>
        <v>4.82</v>
      </c>
    </row>
    <row r="8" spans="1:51" ht="19.5" customHeight="1" thickBot="1" x14ac:dyDescent="0.3">
      <c r="E8" s="60" t="s">
        <v>686</v>
      </c>
      <c r="F8" s="12">
        <v>0</v>
      </c>
      <c r="G8" s="12">
        <v>0</v>
      </c>
      <c r="H8" s="13">
        <v>0</v>
      </c>
      <c r="I8" s="71">
        <v>0</v>
      </c>
      <c r="J8" s="71" t="s">
        <v>64</v>
      </c>
      <c r="K8" s="71" t="s">
        <v>64</v>
      </c>
      <c r="L8" s="71" t="s">
        <v>64</v>
      </c>
      <c r="M8" s="71"/>
      <c r="N8" s="71"/>
      <c r="O8" s="71"/>
      <c r="P8" s="71"/>
      <c r="Q8" s="71"/>
      <c r="R8" s="71"/>
      <c r="S8" s="71"/>
      <c r="T8" s="71"/>
      <c r="U8" s="71"/>
      <c r="V8" s="71"/>
      <c r="W8" s="71"/>
      <c r="X8" s="71"/>
      <c r="Y8" s="71"/>
      <c r="Z8" s="71"/>
      <c r="AC8" s="54">
        <v>10</v>
      </c>
      <c r="AD8" s="92" t="e">
        <f t="shared" ref="AD8:AD14" si="3">VLOOKUP(CONCATENATE($AH$1," - ",$AC8,"%"),$A$29:$Z$128,MATCH(AD$3,$E$3:$Z$3,0)+4,0)</f>
        <v>#N/A</v>
      </c>
      <c r="AE8" s="63" t="e">
        <f t="shared" si="2"/>
        <v>#N/A</v>
      </c>
      <c r="AF8" s="63" t="e">
        <f t="shared" si="2"/>
        <v>#N/A</v>
      </c>
      <c r="AG8" s="63" t="e">
        <f t="shared" si="2"/>
        <v>#N/A</v>
      </c>
      <c r="AH8" s="63" t="e">
        <f t="shared" si="2"/>
        <v>#N/A</v>
      </c>
      <c r="AI8" s="63" t="e">
        <f t="shared" si="2"/>
        <v>#N/A</v>
      </c>
      <c r="AJ8" s="63">
        <f t="shared" si="2"/>
        <v>1.19</v>
      </c>
      <c r="AK8" s="63">
        <f t="shared" si="2"/>
        <v>4.25</v>
      </c>
    </row>
    <row r="9" spans="1:51" ht="18.600000000000001" customHeight="1" x14ac:dyDescent="0.25">
      <c r="C9" s="30" t="s">
        <v>98</v>
      </c>
      <c r="D9" s="44"/>
      <c r="E9" s="35" t="s">
        <v>244</v>
      </c>
      <c r="F9" s="10" t="s">
        <v>687</v>
      </c>
      <c r="G9" s="10" t="s">
        <v>688</v>
      </c>
      <c r="H9" s="44" t="s">
        <v>689</v>
      </c>
      <c r="I9" s="71" t="s">
        <v>244</v>
      </c>
      <c r="J9" s="71" t="s">
        <v>64</v>
      </c>
      <c r="K9" s="71" t="s">
        <v>64</v>
      </c>
      <c r="L9" s="71" t="s">
        <v>64</v>
      </c>
      <c r="M9" s="71"/>
      <c r="N9" s="71"/>
      <c r="O9" s="71"/>
      <c r="P9" s="71"/>
      <c r="Q9" s="71"/>
      <c r="R9" s="71"/>
      <c r="S9" s="71"/>
      <c r="T9" s="71"/>
      <c r="U9" s="71"/>
      <c r="V9" s="71"/>
      <c r="W9" s="71"/>
      <c r="X9" s="71"/>
      <c r="Y9" s="71"/>
      <c r="Z9" s="71"/>
      <c r="AC9" s="54">
        <v>20</v>
      </c>
      <c r="AD9" s="92" t="e">
        <f t="shared" si="3"/>
        <v>#N/A</v>
      </c>
      <c r="AE9" s="63" t="e">
        <f t="shared" si="2"/>
        <v>#N/A</v>
      </c>
      <c r="AF9" s="63" t="e">
        <f t="shared" si="2"/>
        <v>#N/A</v>
      </c>
      <c r="AG9" s="63" t="e">
        <f t="shared" si="2"/>
        <v>#N/A</v>
      </c>
      <c r="AH9" s="63" t="e">
        <f t="shared" si="2"/>
        <v>#N/A</v>
      </c>
      <c r="AI9" s="63" t="e">
        <f t="shared" si="2"/>
        <v>#N/A</v>
      </c>
      <c r="AJ9" s="63" t="e">
        <f t="shared" si="2"/>
        <v>#N/A</v>
      </c>
      <c r="AK9" s="63" t="e">
        <f t="shared" si="2"/>
        <v>#N/A</v>
      </c>
    </row>
    <row r="10" spans="1:51" x14ac:dyDescent="0.25">
      <c r="C10" s="103" t="s">
        <v>121</v>
      </c>
      <c r="D10" s="5"/>
      <c r="E10" s="92" t="s">
        <v>122</v>
      </c>
      <c r="F10" s="63">
        <v>0</v>
      </c>
      <c r="G10" s="63">
        <v>0</v>
      </c>
      <c r="H10" s="5" t="s">
        <v>690</v>
      </c>
      <c r="I10" s="71">
        <v>0</v>
      </c>
      <c r="J10" s="71" t="s">
        <v>64</v>
      </c>
      <c r="K10" s="71" t="s">
        <v>64</v>
      </c>
      <c r="L10" s="71" t="s">
        <v>64</v>
      </c>
      <c r="M10" s="71"/>
      <c r="N10" s="71"/>
      <c r="O10" s="71"/>
      <c r="P10" s="71"/>
      <c r="Q10" s="71"/>
      <c r="R10" s="71"/>
      <c r="S10" s="71"/>
      <c r="T10" s="71"/>
      <c r="U10" s="71"/>
      <c r="V10" s="71"/>
      <c r="W10" s="71"/>
      <c r="X10" s="71"/>
      <c r="Y10" s="71"/>
      <c r="Z10" s="71"/>
      <c r="AC10" s="54">
        <v>23</v>
      </c>
      <c r="AD10" s="92">
        <f t="shared" si="3"/>
        <v>167.99449531307832</v>
      </c>
      <c r="AE10" s="63">
        <f t="shared" si="2"/>
        <v>7</v>
      </c>
      <c r="AF10" s="63" t="e">
        <f t="shared" si="2"/>
        <v>#N/A</v>
      </c>
      <c r="AG10" s="63">
        <f t="shared" si="2"/>
        <v>2</v>
      </c>
      <c r="AH10" s="63">
        <f t="shared" si="2"/>
        <v>34</v>
      </c>
      <c r="AI10" s="63" t="e">
        <f t="shared" si="2"/>
        <v>#N/A</v>
      </c>
      <c r="AJ10" s="63">
        <f t="shared" si="2"/>
        <v>0.94</v>
      </c>
      <c r="AK10" s="63">
        <f t="shared" si="2"/>
        <v>3.74</v>
      </c>
    </row>
    <row r="11" spans="1:51" x14ac:dyDescent="0.25">
      <c r="C11" s="103" t="s">
        <v>125</v>
      </c>
      <c r="D11" s="5"/>
      <c r="E11" s="92" t="s">
        <v>122</v>
      </c>
      <c r="F11" s="63" t="s">
        <v>96</v>
      </c>
      <c r="G11" s="63" t="s">
        <v>96</v>
      </c>
      <c r="H11" s="5" t="s">
        <v>96</v>
      </c>
      <c r="I11" s="71" t="s">
        <v>95</v>
      </c>
      <c r="J11" s="71" t="s">
        <v>96</v>
      </c>
      <c r="K11" s="71" t="s">
        <v>95</v>
      </c>
      <c r="L11" s="71" t="s">
        <v>96</v>
      </c>
      <c r="M11" s="71"/>
      <c r="N11" s="71"/>
      <c r="O11" s="71"/>
      <c r="P11" s="71"/>
      <c r="Q11" s="71"/>
      <c r="R11" s="71"/>
      <c r="S11" s="71"/>
      <c r="T11" s="71"/>
      <c r="U11" s="71"/>
      <c r="V11" s="71"/>
      <c r="W11" s="71"/>
      <c r="X11" s="71"/>
      <c r="Y11" s="71"/>
      <c r="Z11" s="71"/>
      <c r="AC11" s="54">
        <v>30</v>
      </c>
      <c r="AD11" s="92" t="e">
        <f t="shared" si="3"/>
        <v>#N/A</v>
      </c>
      <c r="AE11" s="63" t="e">
        <f t="shared" si="2"/>
        <v>#N/A</v>
      </c>
      <c r="AF11" s="63" t="e">
        <f t="shared" si="2"/>
        <v>#N/A</v>
      </c>
      <c r="AG11" s="63" t="e">
        <f t="shared" si="2"/>
        <v>#N/A</v>
      </c>
      <c r="AH11" s="63" t="e">
        <f t="shared" si="2"/>
        <v>#N/A</v>
      </c>
      <c r="AI11" s="63" t="e">
        <f t="shared" si="2"/>
        <v>#N/A</v>
      </c>
      <c r="AJ11" s="63">
        <f t="shared" si="2"/>
        <v>1.1299999999999999</v>
      </c>
      <c r="AK11" s="63">
        <f t="shared" si="2"/>
        <v>3.19</v>
      </c>
    </row>
    <row r="12" spans="1:51" ht="15.6" customHeight="1" x14ac:dyDescent="0.25">
      <c r="C12" s="103" t="s">
        <v>126</v>
      </c>
      <c r="D12" s="5"/>
      <c r="E12" s="92" t="s">
        <v>96</v>
      </c>
      <c r="F12" s="63" t="s">
        <v>96</v>
      </c>
      <c r="G12" s="63">
        <v>0</v>
      </c>
      <c r="H12" s="5" t="s">
        <v>96</v>
      </c>
      <c r="I12" s="71" t="s">
        <v>95</v>
      </c>
      <c r="J12" s="71" t="s">
        <v>96</v>
      </c>
      <c r="K12" s="71" t="s">
        <v>96</v>
      </c>
      <c r="L12" s="71" t="s">
        <v>96</v>
      </c>
      <c r="M12" s="71"/>
      <c r="N12" s="71"/>
      <c r="O12" s="71"/>
      <c r="P12" s="71"/>
      <c r="Q12" s="71"/>
      <c r="R12" s="71"/>
      <c r="S12" s="71"/>
      <c r="T12" s="71"/>
      <c r="U12" s="71"/>
      <c r="V12" s="71"/>
      <c r="W12" s="71"/>
      <c r="X12" s="71"/>
      <c r="Y12" s="71"/>
      <c r="Z12" s="71"/>
      <c r="AC12" s="54">
        <v>40</v>
      </c>
      <c r="AD12" s="92">
        <f t="shared" si="3"/>
        <v>138.3862939493184</v>
      </c>
      <c r="AE12" s="63" t="e">
        <f t="shared" si="2"/>
        <v>#N/A</v>
      </c>
      <c r="AF12" s="63" t="e">
        <f t="shared" si="2"/>
        <v>#N/A</v>
      </c>
      <c r="AG12" s="63">
        <f t="shared" si="2"/>
        <v>1</v>
      </c>
      <c r="AH12" s="63">
        <f t="shared" si="2"/>
        <v>28</v>
      </c>
      <c r="AI12" s="63" t="e">
        <f t="shared" si="2"/>
        <v>#N/A</v>
      </c>
      <c r="AJ12" s="63">
        <f t="shared" si="2"/>
        <v>1.77</v>
      </c>
      <c r="AK12" s="63">
        <f t="shared" si="2"/>
        <v>2.83</v>
      </c>
    </row>
    <row r="13" spans="1:51" ht="15.6" customHeight="1" x14ac:dyDescent="0.25">
      <c r="C13" s="103" t="s">
        <v>127</v>
      </c>
      <c r="D13" s="5"/>
      <c r="E13" s="92" t="s">
        <v>95</v>
      </c>
      <c r="F13" s="63" t="s">
        <v>96</v>
      </c>
      <c r="G13" s="63" t="s">
        <v>96</v>
      </c>
      <c r="H13" s="5" t="s">
        <v>691</v>
      </c>
      <c r="I13" s="71" t="s">
        <v>95</v>
      </c>
      <c r="J13" s="71" t="s">
        <v>95</v>
      </c>
      <c r="K13" s="71" t="s">
        <v>95</v>
      </c>
      <c r="L13" s="71" t="s">
        <v>95</v>
      </c>
      <c r="M13" s="71"/>
      <c r="N13" s="71"/>
      <c r="O13" s="71"/>
      <c r="P13" s="71"/>
      <c r="Q13" s="71"/>
      <c r="R13" s="71"/>
      <c r="S13" s="71"/>
      <c r="T13" s="71"/>
      <c r="U13" s="71"/>
      <c r="V13" s="71"/>
      <c r="W13" s="71"/>
      <c r="X13" s="71"/>
      <c r="Y13" s="71"/>
      <c r="Z13" s="71"/>
      <c r="AC13" s="54">
        <v>50</v>
      </c>
      <c r="AD13" s="92" t="e">
        <f t="shared" si="3"/>
        <v>#N/A</v>
      </c>
      <c r="AE13" s="63" t="e">
        <f t="shared" si="2"/>
        <v>#N/A</v>
      </c>
      <c r="AF13" s="63" t="e">
        <f t="shared" si="2"/>
        <v>#N/A</v>
      </c>
      <c r="AG13" s="63" t="e">
        <f t="shared" si="2"/>
        <v>#N/A</v>
      </c>
      <c r="AH13" s="63" t="e">
        <f t="shared" si="2"/>
        <v>#N/A</v>
      </c>
      <c r="AI13" s="63" t="e">
        <f t="shared" si="2"/>
        <v>#N/A</v>
      </c>
      <c r="AJ13" s="63">
        <f t="shared" si="2"/>
        <v>3.23</v>
      </c>
      <c r="AK13" s="63">
        <f t="shared" si="2"/>
        <v>2.4900000000000002</v>
      </c>
    </row>
    <row r="14" spans="1:51" ht="15.95" customHeight="1" thickBot="1" x14ac:dyDescent="0.3">
      <c r="C14" s="103" t="s">
        <v>128</v>
      </c>
      <c r="D14" s="5"/>
      <c r="E14" s="92" t="s">
        <v>122</v>
      </c>
      <c r="F14" s="63" t="s">
        <v>95</v>
      </c>
      <c r="G14" s="63" t="s">
        <v>95</v>
      </c>
      <c r="H14" s="5" t="s">
        <v>95</v>
      </c>
      <c r="I14" s="71" t="s">
        <v>96</v>
      </c>
      <c r="J14" s="71" t="s">
        <v>95</v>
      </c>
      <c r="K14" s="71" t="s">
        <v>95</v>
      </c>
      <c r="L14" s="71" t="s">
        <v>95</v>
      </c>
      <c r="M14" s="71"/>
      <c r="N14" s="71"/>
      <c r="O14" s="71"/>
      <c r="P14" s="71"/>
      <c r="Q14" s="71"/>
      <c r="R14" s="71"/>
      <c r="S14" s="71"/>
      <c r="T14" s="71"/>
      <c r="U14" s="71"/>
      <c r="V14" s="71"/>
      <c r="W14" s="71"/>
      <c r="X14" s="71"/>
      <c r="Y14" s="71"/>
      <c r="Z14" s="71"/>
      <c r="AC14" s="106">
        <v>60</v>
      </c>
      <c r="AD14" s="93" t="e">
        <f t="shared" si="3"/>
        <v>#N/A</v>
      </c>
      <c r="AE14" s="115" t="e">
        <f t="shared" si="2"/>
        <v>#N/A</v>
      </c>
      <c r="AF14" s="115" t="e">
        <f t="shared" si="2"/>
        <v>#N/A</v>
      </c>
      <c r="AG14" s="115" t="e">
        <f t="shared" si="2"/>
        <v>#N/A</v>
      </c>
      <c r="AH14" s="115" t="e">
        <f t="shared" si="2"/>
        <v>#N/A</v>
      </c>
      <c r="AI14" s="115" t="e">
        <f t="shared" si="2"/>
        <v>#N/A</v>
      </c>
      <c r="AJ14" s="115">
        <f t="shared" si="2"/>
        <v>3.46</v>
      </c>
      <c r="AK14" s="115">
        <f t="shared" si="2"/>
        <v>2.0499999999999998</v>
      </c>
    </row>
    <row r="15" spans="1:51" ht="15.6" customHeight="1" x14ac:dyDescent="0.25">
      <c r="C15" s="103" t="s">
        <v>130</v>
      </c>
      <c r="D15" s="5"/>
      <c r="E15" s="92" t="s">
        <v>122</v>
      </c>
      <c r="F15" s="63">
        <v>0</v>
      </c>
      <c r="G15" s="63" t="s">
        <v>692</v>
      </c>
      <c r="H15" s="5" t="s">
        <v>691</v>
      </c>
      <c r="I15" s="71">
        <v>0</v>
      </c>
      <c r="J15" s="71" t="s">
        <v>64</v>
      </c>
      <c r="K15" s="71" t="s">
        <v>64</v>
      </c>
      <c r="L15" s="71" t="s">
        <v>64</v>
      </c>
      <c r="M15" s="71"/>
      <c r="N15" s="71"/>
      <c r="O15" s="1"/>
      <c r="P15" s="1"/>
      <c r="Q15" s="71"/>
      <c r="R15" s="71"/>
      <c r="S15" s="71"/>
      <c r="T15" s="71"/>
      <c r="U15" s="71"/>
      <c r="V15" s="71"/>
      <c r="W15" s="71"/>
      <c r="X15" s="71"/>
      <c r="Y15" s="71"/>
      <c r="Z15" s="71"/>
    </row>
    <row r="16" spans="1:51" ht="15.95" customHeight="1" thickBot="1" x14ac:dyDescent="0.3">
      <c r="C16" s="103" t="s">
        <v>136</v>
      </c>
      <c r="D16" s="5"/>
      <c r="E16" s="92" t="s">
        <v>122</v>
      </c>
      <c r="F16" s="63">
        <v>0</v>
      </c>
      <c r="G16" s="63">
        <v>0</v>
      </c>
      <c r="H16" s="5">
        <v>0</v>
      </c>
      <c r="I16" s="71" t="s">
        <v>693</v>
      </c>
      <c r="J16" s="71" t="s">
        <v>64</v>
      </c>
      <c r="K16" s="71" t="s">
        <v>64</v>
      </c>
      <c r="L16" s="71" t="s">
        <v>64</v>
      </c>
      <c r="M16" s="71"/>
      <c r="N16" s="71"/>
      <c r="O16" s="1"/>
      <c r="P16" s="1"/>
      <c r="Q16" s="71"/>
      <c r="R16" s="71"/>
      <c r="S16" s="71"/>
      <c r="T16" s="71"/>
      <c r="U16" s="71"/>
      <c r="V16" s="71"/>
      <c r="W16" s="71"/>
      <c r="X16" s="71"/>
      <c r="Y16" s="71"/>
      <c r="Z16" s="71"/>
    </row>
    <row r="17" spans="1:43" ht="19.5" thickBot="1" x14ac:dyDescent="0.35">
      <c r="C17" s="103" t="s">
        <v>141</v>
      </c>
      <c r="D17" s="5"/>
      <c r="E17" s="92">
        <v>4</v>
      </c>
      <c r="F17" s="63">
        <v>15.4</v>
      </c>
      <c r="G17" s="63">
        <v>10</v>
      </c>
      <c r="H17" s="5">
        <v>60</v>
      </c>
      <c r="I17" s="71">
        <v>54</v>
      </c>
      <c r="J17" s="71">
        <v>36</v>
      </c>
      <c r="K17" s="71">
        <v>98</v>
      </c>
      <c r="L17" s="71">
        <v>50</v>
      </c>
      <c r="M17" s="71"/>
      <c r="N17" s="71"/>
      <c r="O17" s="71"/>
      <c r="P17" s="71"/>
      <c r="Q17" s="71"/>
      <c r="R17" s="71"/>
      <c r="S17" s="71"/>
      <c r="T17" s="71"/>
      <c r="U17" s="71"/>
      <c r="V17" s="71"/>
      <c r="W17" s="71"/>
      <c r="X17" s="71"/>
      <c r="Y17" s="71"/>
      <c r="Z17" s="71"/>
      <c r="AC17" s="62" t="s">
        <v>142</v>
      </c>
      <c r="AD17" s="58" t="s">
        <v>80</v>
      </c>
      <c r="AE17" s="133" t="str">
        <f>CONCATENATE($B$1," - ",$AH$1," at Qmin")</f>
        <v>THyGA Segment 800 - Other - CO emissions at Qmin</v>
      </c>
      <c r="AF17" s="133"/>
      <c r="AG17" s="133"/>
      <c r="AH17" s="133"/>
      <c r="AI17" s="133"/>
      <c r="AJ17" s="134"/>
      <c r="AK17" s="58" t="s">
        <v>4</v>
      </c>
      <c r="AL17" s="133" t="str">
        <f>VLOOKUP($AH$1,List!$B$2:$C$13,2,0)</f>
        <v>CO emissions (ppm)</v>
      </c>
      <c r="AM17" s="133"/>
      <c r="AN17" s="133"/>
      <c r="AO17" s="133"/>
      <c r="AP17" s="133"/>
      <c r="AQ17" s="134"/>
    </row>
    <row r="18" spans="1:43" ht="15.95" customHeight="1" thickBot="1" x14ac:dyDescent="0.3">
      <c r="C18" s="103" t="s">
        <v>143</v>
      </c>
      <c r="D18" s="5"/>
      <c r="E18" s="92" t="s">
        <v>122</v>
      </c>
      <c r="F18" s="63">
        <v>11.9</v>
      </c>
      <c r="G18" s="63">
        <v>7</v>
      </c>
      <c r="H18" s="5">
        <v>30</v>
      </c>
      <c r="I18" s="71" t="s">
        <v>1</v>
      </c>
      <c r="J18" s="71">
        <v>22</v>
      </c>
      <c r="K18" s="71" t="s">
        <v>64</v>
      </c>
      <c r="L18" s="71">
        <v>15</v>
      </c>
      <c r="M18" s="71"/>
      <c r="N18" s="71"/>
      <c r="O18" s="71"/>
      <c r="P18" s="71"/>
      <c r="Q18" s="71"/>
      <c r="R18" s="71"/>
      <c r="S18" s="71"/>
      <c r="T18" s="71"/>
      <c r="U18" s="71"/>
      <c r="V18" s="71"/>
      <c r="W18" s="71"/>
      <c r="X18" s="71"/>
      <c r="Y18" s="71"/>
      <c r="Z18" s="71"/>
      <c r="AC18" s="55" t="s">
        <v>89</v>
      </c>
      <c r="AD18" s="59" t="str">
        <f>IF(AD$3="","",LEFT(AD$3,4))</f>
        <v>GA15</v>
      </c>
      <c r="AE18" s="16" t="str">
        <f t="shared" ref="AE18:AY18" si="4">IF(AE$3="","",LEFT(AE$3,4))</f>
        <v>EB12</v>
      </c>
      <c r="AF18" s="16" t="str">
        <f t="shared" si="4"/>
        <v>EB13</v>
      </c>
      <c r="AG18" s="16" t="str">
        <f t="shared" si="4"/>
        <v>EB25</v>
      </c>
      <c r="AH18" s="16" t="str">
        <f t="shared" si="4"/>
        <v>EB26</v>
      </c>
      <c r="AI18" s="16" t="str">
        <f t="shared" si="4"/>
        <v>GW24</v>
      </c>
      <c r="AJ18" s="16" t="str">
        <f t="shared" si="4"/>
        <v>GW25</v>
      </c>
      <c r="AK18" s="16" t="str">
        <f t="shared" si="4"/>
        <v>GW26</v>
      </c>
    </row>
    <row r="19" spans="1:43" ht="15.95" customHeight="1" x14ac:dyDescent="0.25">
      <c r="C19" s="103" t="s">
        <v>145</v>
      </c>
      <c r="D19" s="5"/>
      <c r="E19" s="92" t="s">
        <v>575</v>
      </c>
      <c r="F19" s="63" t="s">
        <v>532</v>
      </c>
      <c r="G19" s="63" t="s">
        <v>694</v>
      </c>
      <c r="H19" s="5" t="s">
        <v>695</v>
      </c>
      <c r="I19" s="71" t="s">
        <v>575</v>
      </c>
      <c r="J19" s="71" t="s">
        <v>64</v>
      </c>
      <c r="K19" s="71" t="s">
        <v>64</v>
      </c>
      <c r="L19" s="71" t="s">
        <v>64</v>
      </c>
      <c r="M19" s="71"/>
      <c r="N19" s="71"/>
      <c r="O19" s="71"/>
      <c r="P19" s="71"/>
      <c r="Q19" s="71"/>
      <c r="R19" s="71"/>
      <c r="S19" s="71"/>
      <c r="T19" s="71"/>
      <c r="U19" s="71"/>
      <c r="V19" s="71"/>
      <c r="W19" s="71"/>
      <c r="X19" s="71"/>
      <c r="Y19" s="71"/>
      <c r="Z19" s="71"/>
      <c r="AC19" s="53">
        <v>0</v>
      </c>
      <c r="AD19" s="35" t="e">
        <f>VLOOKUP(CONCATENATE($AH$1," - ",$AC19,"%"),$A$134:$Z$233,MATCH(AD$3,$E$3:$Z$3,0)+4,0)</f>
        <v>#N/A</v>
      </c>
      <c r="AE19" s="10">
        <f t="shared" ref="AE19:AK26" si="5">VLOOKUP(CONCATENATE($AH$1," - ",$AC19,"%"),$A$134:$Z$233,MATCH(AE$3,$E$3:$Z$3,0)+4,0)</f>
        <v>361.04931278594267</v>
      </c>
      <c r="AF19" s="10">
        <f t="shared" si="5"/>
        <v>27.696062391300732</v>
      </c>
      <c r="AG19" s="10">
        <f t="shared" si="5"/>
        <v>1</v>
      </c>
      <c r="AH19" s="10" t="e">
        <f t="shared" si="5"/>
        <v>#N/A</v>
      </c>
      <c r="AI19" s="10">
        <f t="shared" si="5"/>
        <v>17.2</v>
      </c>
      <c r="AJ19" s="10" t="e">
        <f t="shared" si="5"/>
        <v>#N/A</v>
      </c>
      <c r="AK19" s="10" t="e">
        <f t="shared" si="5"/>
        <v>#N/A</v>
      </c>
    </row>
    <row r="20" spans="1:43" x14ac:dyDescent="0.25">
      <c r="C20" s="103" t="s">
        <v>152</v>
      </c>
      <c r="D20" s="5"/>
      <c r="E20" s="92" t="s">
        <v>155</v>
      </c>
      <c r="F20" s="63" t="s">
        <v>154</v>
      </c>
      <c r="G20" s="63" t="s">
        <v>154</v>
      </c>
      <c r="H20" s="5" t="s">
        <v>696</v>
      </c>
      <c r="I20" s="71">
        <v>1</v>
      </c>
      <c r="J20" s="71" t="s">
        <v>155</v>
      </c>
      <c r="K20" s="71" t="s">
        <v>155</v>
      </c>
      <c r="L20" s="71" t="s">
        <v>155</v>
      </c>
      <c r="M20" s="71"/>
      <c r="N20" s="71"/>
      <c r="O20" s="71"/>
      <c r="P20" s="71"/>
      <c r="Q20" s="71"/>
      <c r="R20" s="71"/>
      <c r="S20" s="71"/>
      <c r="T20" s="71"/>
      <c r="U20" s="71"/>
      <c r="V20" s="71"/>
      <c r="W20" s="71"/>
      <c r="X20" s="71"/>
      <c r="Y20" s="71"/>
      <c r="Z20" s="71"/>
      <c r="AC20" s="54">
        <v>10</v>
      </c>
      <c r="AD20" s="92" t="e">
        <f t="shared" ref="AD20:AD26" si="6">VLOOKUP(CONCATENATE($AH$1," - ",$AC20,"%"),$A$134:$Z$233,MATCH(AD$3,$E$3:$Z$3,0)+4,0)</f>
        <v>#N/A</v>
      </c>
      <c r="AE20" s="63" t="e">
        <f t="shared" si="5"/>
        <v>#N/A</v>
      </c>
      <c r="AF20" s="63" t="e">
        <f t="shared" si="5"/>
        <v>#N/A</v>
      </c>
      <c r="AG20" s="63" t="e">
        <f t="shared" si="5"/>
        <v>#N/A</v>
      </c>
      <c r="AH20" s="63" t="e">
        <f t="shared" si="5"/>
        <v>#N/A</v>
      </c>
      <c r="AI20" s="63">
        <f t="shared" si="5"/>
        <v>14.8</v>
      </c>
      <c r="AJ20" s="63" t="e">
        <f t="shared" si="5"/>
        <v>#N/A</v>
      </c>
      <c r="AK20" s="63" t="e">
        <f t="shared" si="5"/>
        <v>#N/A</v>
      </c>
    </row>
    <row r="21" spans="1:43" x14ac:dyDescent="0.25">
      <c r="C21" s="103" t="s">
        <v>158</v>
      </c>
      <c r="D21" s="5"/>
      <c r="E21" s="92" t="s">
        <v>697</v>
      </c>
      <c r="F21" s="63" t="s">
        <v>698</v>
      </c>
      <c r="G21" s="63" t="s">
        <v>699</v>
      </c>
      <c r="H21" s="5" t="s">
        <v>700</v>
      </c>
      <c r="I21" s="71" t="s">
        <v>701</v>
      </c>
      <c r="J21" s="71" t="s">
        <v>64</v>
      </c>
      <c r="K21" s="71" t="s">
        <v>64</v>
      </c>
      <c r="L21" s="71" t="s">
        <v>64</v>
      </c>
      <c r="M21" s="71"/>
      <c r="N21" s="71"/>
      <c r="O21" s="71"/>
      <c r="P21" s="71"/>
      <c r="Q21" s="71"/>
      <c r="R21" s="71"/>
      <c r="S21" s="71"/>
      <c r="T21" s="71"/>
      <c r="U21" s="71"/>
      <c r="V21" s="71"/>
      <c r="W21" s="71"/>
      <c r="X21" s="71"/>
      <c r="Y21" s="71"/>
      <c r="Z21" s="71"/>
      <c r="AC21" s="54">
        <v>20</v>
      </c>
      <c r="AD21" s="92" t="e">
        <f t="shared" si="6"/>
        <v>#N/A</v>
      </c>
      <c r="AE21" s="63" t="e">
        <f t="shared" si="5"/>
        <v>#N/A</v>
      </c>
      <c r="AF21" s="63" t="e">
        <f t="shared" si="5"/>
        <v>#N/A</v>
      </c>
      <c r="AG21" s="63" t="e">
        <f t="shared" si="5"/>
        <v>#N/A</v>
      </c>
      <c r="AH21" s="63" t="e">
        <f t="shared" si="5"/>
        <v>#N/A</v>
      </c>
      <c r="AI21" s="63" t="e">
        <f t="shared" si="5"/>
        <v>#N/A</v>
      </c>
      <c r="AJ21" s="63" t="e">
        <f t="shared" si="5"/>
        <v>#N/A</v>
      </c>
      <c r="AK21" s="63" t="e">
        <f t="shared" si="5"/>
        <v>#N/A</v>
      </c>
    </row>
    <row r="22" spans="1:43" x14ac:dyDescent="0.25">
      <c r="C22" s="103" t="s">
        <v>162</v>
      </c>
      <c r="D22" s="5"/>
      <c r="E22" s="92" t="s">
        <v>111</v>
      </c>
      <c r="F22" s="63" t="s">
        <v>539</v>
      </c>
      <c r="G22" s="63" t="s">
        <v>702</v>
      </c>
      <c r="H22" s="5" t="s">
        <v>703</v>
      </c>
      <c r="I22" s="71" t="s">
        <v>467</v>
      </c>
      <c r="J22" s="71" t="s">
        <v>64</v>
      </c>
      <c r="K22" s="71" t="s">
        <v>64</v>
      </c>
      <c r="L22" s="71" t="s">
        <v>64</v>
      </c>
      <c r="M22" s="71"/>
      <c r="N22" s="71"/>
      <c r="O22" s="71"/>
      <c r="P22" s="71"/>
      <c r="Q22" s="71"/>
      <c r="R22" s="71"/>
      <c r="S22" s="71"/>
      <c r="T22" s="71"/>
      <c r="U22" s="71"/>
      <c r="V22" s="71"/>
      <c r="W22" s="71"/>
      <c r="X22" s="71"/>
      <c r="Y22" s="71"/>
      <c r="Z22" s="71"/>
      <c r="AC22" s="54">
        <v>23</v>
      </c>
      <c r="AD22" s="92" t="e">
        <f t="shared" si="6"/>
        <v>#N/A</v>
      </c>
      <c r="AE22" s="63">
        <f t="shared" si="5"/>
        <v>110.98892313576691</v>
      </c>
      <c r="AF22" s="63">
        <f t="shared" si="5"/>
        <v>4.0186761603729124</v>
      </c>
      <c r="AG22" s="63" t="e">
        <f t="shared" si="5"/>
        <v>#N/A</v>
      </c>
      <c r="AH22" s="63" t="e">
        <f t="shared" si="5"/>
        <v>#N/A</v>
      </c>
      <c r="AI22" s="63">
        <f t="shared" si="5"/>
        <v>12.9</v>
      </c>
      <c r="AJ22" s="63" t="e">
        <f t="shared" si="5"/>
        <v>#N/A</v>
      </c>
      <c r="AK22" s="63" t="e">
        <f t="shared" si="5"/>
        <v>#N/A</v>
      </c>
    </row>
    <row r="23" spans="1:43" x14ac:dyDescent="0.25">
      <c r="C23" s="103" t="s">
        <v>164</v>
      </c>
      <c r="D23" s="5"/>
      <c r="E23" s="92" t="s">
        <v>169</v>
      </c>
      <c r="F23" s="63">
        <v>0</v>
      </c>
      <c r="G23" s="63" t="s">
        <v>704</v>
      </c>
      <c r="H23" s="5" t="s">
        <v>705</v>
      </c>
      <c r="I23" s="71" t="s">
        <v>706</v>
      </c>
      <c r="J23" s="71" t="s">
        <v>169</v>
      </c>
      <c r="K23" s="71" t="s">
        <v>169</v>
      </c>
      <c r="L23" s="71" t="s">
        <v>177</v>
      </c>
      <c r="M23" s="71"/>
      <c r="N23" s="71"/>
      <c r="O23" s="71"/>
      <c r="P23" s="71"/>
      <c r="Q23" s="71"/>
      <c r="R23" s="71"/>
      <c r="S23" s="71"/>
      <c r="T23" s="71"/>
      <c r="U23" s="71"/>
      <c r="V23" s="71"/>
      <c r="W23" s="71"/>
      <c r="X23" s="71"/>
      <c r="Y23" s="71"/>
      <c r="Z23" s="71"/>
      <c r="AC23" s="54">
        <v>30</v>
      </c>
      <c r="AD23" s="92" t="e">
        <f t="shared" si="6"/>
        <v>#N/A</v>
      </c>
      <c r="AE23" s="63" t="e">
        <f t="shared" si="5"/>
        <v>#N/A</v>
      </c>
      <c r="AF23" s="63" t="e">
        <f t="shared" si="5"/>
        <v>#N/A</v>
      </c>
      <c r="AG23" s="63" t="e">
        <f t="shared" si="5"/>
        <v>#N/A</v>
      </c>
      <c r="AH23" s="63" t="e">
        <f t="shared" si="5"/>
        <v>#N/A</v>
      </c>
      <c r="AI23" s="63">
        <f t="shared" si="5"/>
        <v>12.3</v>
      </c>
      <c r="AJ23" s="63" t="e">
        <f t="shared" si="5"/>
        <v>#N/A</v>
      </c>
      <c r="AK23" s="63" t="e">
        <f t="shared" si="5"/>
        <v>#N/A</v>
      </c>
    </row>
    <row r="24" spans="1:43" ht="15.75" thickBot="1" x14ac:dyDescent="0.3">
      <c r="C24" s="104" t="s">
        <v>178</v>
      </c>
      <c r="D24" s="105"/>
      <c r="E24" s="93" t="s">
        <v>185</v>
      </c>
      <c r="F24" s="115">
        <v>0</v>
      </c>
      <c r="G24" s="115" t="s">
        <v>185</v>
      </c>
      <c r="H24" s="105" t="s">
        <v>707</v>
      </c>
      <c r="I24" s="71" t="s">
        <v>185</v>
      </c>
      <c r="J24" s="71" t="s">
        <v>185</v>
      </c>
      <c r="K24" s="71" t="s">
        <v>185</v>
      </c>
      <c r="L24" s="71" t="s">
        <v>185</v>
      </c>
      <c r="M24" s="71"/>
      <c r="N24" s="71"/>
      <c r="O24" s="71"/>
      <c r="P24" s="71"/>
      <c r="Q24" s="71"/>
      <c r="R24" s="71"/>
      <c r="S24" s="71"/>
      <c r="T24" s="71"/>
      <c r="U24" s="71"/>
      <c r="V24" s="71"/>
      <c r="W24" s="71"/>
      <c r="X24" s="71"/>
      <c r="Y24" s="71"/>
      <c r="Z24" s="71"/>
      <c r="AC24" s="54">
        <v>40</v>
      </c>
      <c r="AD24" s="92" t="e">
        <f t="shared" si="6"/>
        <v>#N/A</v>
      </c>
      <c r="AE24" s="63">
        <f t="shared" si="5"/>
        <v>129.93875301770871</v>
      </c>
      <c r="AF24" s="63">
        <f t="shared" si="5"/>
        <v>1.8692077007902959</v>
      </c>
      <c r="AG24" s="63" t="e">
        <f t="shared" si="5"/>
        <v>#N/A</v>
      </c>
      <c r="AH24" s="63" t="e">
        <f t="shared" si="5"/>
        <v>#N/A</v>
      </c>
      <c r="AI24" s="63">
        <f t="shared" si="5"/>
        <v>12.4</v>
      </c>
      <c r="AJ24" s="63" t="e">
        <f t="shared" si="5"/>
        <v>#N/A</v>
      </c>
      <c r="AK24" s="63" t="e">
        <f t="shared" si="5"/>
        <v>#N/A</v>
      </c>
    </row>
    <row r="25" spans="1:43" x14ac:dyDescent="0.25">
      <c r="E25" s="71" t="s">
        <v>667</v>
      </c>
      <c r="F25" s="71" t="s">
        <v>664</v>
      </c>
      <c r="G25" s="71" t="s">
        <v>664</v>
      </c>
      <c r="H25" s="71" t="s">
        <v>664</v>
      </c>
      <c r="I25" s="71" t="s">
        <v>664</v>
      </c>
      <c r="J25" s="71" t="s">
        <v>665</v>
      </c>
      <c r="K25" s="71" t="s">
        <v>665</v>
      </c>
      <c r="L25" s="71" t="s">
        <v>666</v>
      </c>
      <c r="M25"/>
      <c r="N25"/>
      <c r="O25"/>
      <c r="P25"/>
      <c r="Q25"/>
      <c r="R25"/>
      <c r="S25"/>
      <c r="T25"/>
      <c r="U25"/>
      <c r="V25"/>
      <c r="W25"/>
      <c r="X25"/>
      <c r="Y25"/>
      <c r="Z25"/>
      <c r="AC25" s="54">
        <v>50</v>
      </c>
      <c r="AD25" s="92" t="e">
        <f t="shared" si="6"/>
        <v>#N/A</v>
      </c>
      <c r="AE25" s="63" t="e">
        <f t="shared" si="5"/>
        <v>#N/A</v>
      </c>
      <c r="AF25" s="63" t="e">
        <f t="shared" si="5"/>
        <v>#N/A</v>
      </c>
      <c r="AG25" s="63" t="e">
        <f t="shared" si="5"/>
        <v>#N/A</v>
      </c>
      <c r="AH25" s="63" t="e">
        <f t="shared" si="5"/>
        <v>#N/A</v>
      </c>
      <c r="AI25" s="63">
        <f t="shared" si="5"/>
        <v>13.1</v>
      </c>
      <c r="AJ25" s="63" t="e">
        <f t="shared" si="5"/>
        <v>#N/A</v>
      </c>
      <c r="AK25" s="63" t="e">
        <f t="shared" si="5"/>
        <v>#N/A</v>
      </c>
    </row>
    <row r="26" spans="1:43" ht="15.75" thickBot="1" x14ac:dyDescent="0.3">
      <c r="E26" s="1"/>
      <c r="F26" s="1"/>
      <c r="G26" s="1"/>
      <c r="H26" s="1"/>
      <c r="I26"/>
      <c r="J26"/>
      <c r="K26"/>
      <c r="L26"/>
      <c r="M26"/>
      <c r="N26"/>
      <c r="O26"/>
      <c r="P26"/>
      <c r="Q26"/>
      <c r="R26"/>
      <c r="S26"/>
      <c r="T26"/>
      <c r="U26"/>
      <c r="V26"/>
      <c r="W26"/>
      <c r="X26"/>
      <c r="Y26"/>
      <c r="Z26"/>
      <c r="AC26" s="106">
        <v>60</v>
      </c>
      <c r="AD26" s="93" t="e">
        <f t="shared" si="6"/>
        <v>#N/A</v>
      </c>
      <c r="AE26" s="115" t="e">
        <f t="shared" si="5"/>
        <v>#N/A</v>
      </c>
      <c r="AF26" s="115" t="e">
        <f t="shared" si="5"/>
        <v>#N/A</v>
      </c>
      <c r="AG26" s="115" t="e">
        <f t="shared" si="5"/>
        <v>#N/A</v>
      </c>
      <c r="AH26" s="115" t="e">
        <f t="shared" si="5"/>
        <v>#N/A</v>
      </c>
      <c r="AI26" s="115">
        <f t="shared" si="5"/>
        <v>11.1</v>
      </c>
      <c r="AJ26" s="115" t="e">
        <f t="shared" si="5"/>
        <v>#N/A</v>
      </c>
      <c r="AK26" s="115" t="e">
        <f t="shared" si="5"/>
        <v>#N/A</v>
      </c>
    </row>
    <row r="27" spans="1:43" x14ac:dyDescent="0.25">
      <c r="E27" s="1"/>
      <c r="F27" s="1"/>
      <c r="G27" s="1"/>
      <c r="H27" s="1"/>
      <c r="I27"/>
      <c r="J27"/>
      <c r="K27"/>
      <c r="L27"/>
      <c r="M27"/>
      <c r="N27"/>
      <c r="O27"/>
      <c r="P27"/>
      <c r="Q27"/>
      <c r="R27"/>
      <c r="S27"/>
      <c r="T27"/>
      <c r="U27"/>
      <c r="V27"/>
      <c r="W27"/>
      <c r="X27"/>
      <c r="Y27"/>
      <c r="Z27"/>
    </row>
    <row r="28" spans="1:43" ht="18.75" thickBot="1" x14ac:dyDescent="0.3">
      <c r="B28" s="32" t="s">
        <v>188</v>
      </c>
      <c r="E28" s="1"/>
      <c r="F28" s="1"/>
      <c r="G28" s="1"/>
      <c r="H28" s="1"/>
      <c r="I28"/>
      <c r="J28"/>
      <c r="K28"/>
      <c r="L28"/>
      <c r="M28"/>
      <c r="N28"/>
      <c r="O28"/>
      <c r="P28"/>
      <c r="Q28"/>
      <c r="R28"/>
      <c r="S28"/>
      <c r="T28"/>
      <c r="U28"/>
      <c r="V28"/>
      <c r="W28"/>
      <c r="X28"/>
      <c r="Y28"/>
      <c r="Z28"/>
    </row>
    <row r="29" spans="1:43" ht="18.75" x14ac:dyDescent="0.3">
      <c r="C29" s="40" t="s">
        <v>189</v>
      </c>
      <c r="D29" s="45"/>
      <c r="E29" s="41"/>
      <c r="F29" s="41"/>
      <c r="G29" s="41"/>
      <c r="H29" s="41"/>
      <c r="I29" s="73"/>
      <c r="J29" s="73"/>
      <c r="K29" s="73"/>
      <c r="L29" s="73"/>
      <c r="M29" s="73"/>
      <c r="N29" s="73"/>
      <c r="O29" s="73"/>
      <c r="P29" s="73"/>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67" t="e">
        <v>#N/A</v>
      </c>
      <c r="I30" s="74" t="e">
        <v>#N/A</v>
      </c>
      <c r="J30" s="74" t="e">
        <v>#N/A</v>
      </c>
      <c r="K30" s="74" t="e">
        <v>#N/A</v>
      </c>
      <c r="L30" s="74" t="e">
        <v>#N/A</v>
      </c>
      <c r="M30" s="74"/>
      <c r="N30" s="74"/>
      <c r="O30" s="74"/>
      <c r="P30" s="74"/>
      <c r="Q30" s="74"/>
      <c r="R30" s="74"/>
      <c r="S30" s="74"/>
      <c r="T30" s="74"/>
      <c r="U30" s="74"/>
      <c r="V30" s="74"/>
      <c r="W30" s="74"/>
      <c r="X30" s="74"/>
      <c r="Y30" s="74"/>
      <c r="Z30" s="74"/>
    </row>
    <row r="31" spans="1:43" x14ac:dyDescent="0.25">
      <c r="A31" s="52" t="str">
        <f>CONCATENATE(C29," - ",D31,"%")</f>
        <v>H2 - 10%</v>
      </c>
      <c r="C31" s="123"/>
      <c r="D31" s="94">
        <v>10</v>
      </c>
      <c r="E31" s="64" t="e">
        <v>#N/A</v>
      </c>
      <c r="F31" s="64" t="e">
        <v>#N/A</v>
      </c>
      <c r="G31" s="64" t="e">
        <v>#N/A</v>
      </c>
      <c r="H31" s="68" t="e">
        <v>#N/A</v>
      </c>
      <c r="I31" s="74" t="e">
        <v>#N/A</v>
      </c>
      <c r="J31" s="74" t="e">
        <v>#N/A</v>
      </c>
      <c r="K31" s="74">
        <v>10</v>
      </c>
      <c r="L31" s="74">
        <v>10</v>
      </c>
      <c r="M31" s="74"/>
      <c r="N31" s="74"/>
      <c r="O31" s="74"/>
      <c r="P31" s="74"/>
      <c r="Q31" s="74"/>
      <c r="R31" s="74"/>
      <c r="S31" s="74"/>
      <c r="T31" s="74"/>
      <c r="U31" s="74"/>
      <c r="V31" s="74"/>
      <c r="W31" s="74"/>
      <c r="X31" s="74"/>
      <c r="Y31" s="74"/>
      <c r="Z31" s="74"/>
    </row>
    <row r="32" spans="1:43" x14ac:dyDescent="0.25">
      <c r="A32" s="52" t="str">
        <f>CONCATENATE(C29," - ",D32,"%")</f>
        <v>H2 - 20%</v>
      </c>
      <c r="C32" s="123"/>
      <c r="D32" s="94">
        <v>20</v>
      </c>
      <c r="E32" s="64" t="e">
        <v>#N/A</v>
      </c>
      <c r="F32" s="64" t="e">
        <v>#N/A</v>
      </c>
      <c r="G32" s="64" t="e">
        <v>#N/A</v>
      </c>
      <c r="H32" s="68" t="e">
        <v>#N/A</v>
      </c>
      <c r="I32" s="74" t="e">
        <v>#N/A</v>
      </c>
      <c r="J32" s="74" t="e">
        <v>#N/A</v>
      </c>
      <c r="K32" s="74" t="e">
        <v>#N/A</v>
      </c>
      <c r="L32" s="74" t="e">
        <v>#N/A</v>
      </c>
      <c r="M32" s="74"/>
      <c r="N32" s="74"/>
      <c r="O32" s="74"/>
      <c r="P32" s="74"/>
      <c r="Q32" s="74"/>
      <c r="R32" s="74"/>
      <c r="S32" s="74"/>
      <c r="T32" s="74"/>
      <c r="U32" s="74"/>
      <c r="V32" s="74"/>
      <c r="W32" s="74"/>
      <c r="X32" s="74"/>
      <c r="Y32" s="74"/>
      <c r="Z32" s="74"/>
    </row>
    <row r="33" spans="1:26" x14ac:dyDescent="0.25">
      <c r="A33" s="52" t="str">
        <f>CONCATENATE(C29," - ",D33,"%")</f>
        <v>H2 - 23%</v>
      </c>
      <c r="C33" s="123"/>
      <c r="D33" s="94">
        <v>23</v>
      </c>
      <c r="E33" s="64">
        <v>23</v>
      </c>
      <c r="F33" s="64">
        <v>23</v>
      </c>
      <c r="G33" s="64">
        <v>22.2</v>
      </c>
      <c r="H33" s="68">
        <v>22.9</v>
      </c>
      <c r="I33" s="74">
        <v>23</v>
      </c>
      <c r="J33" s="74" t="e">
        <v>#N/A</v>
      </c>
      <c r="K33" s="74">
        <v>23</v>
      </c>
      <c r="L33" s="74">
        <v>23</v>
      </c>
      <c r="M33" s="74"/>
      <c r="N33" s="74"/>
      <c r="O33" s="74"/>
      <c r="P33" s="74"/>
      <c r="Q33" s="74"/>
      <c r="R33" s="74"/>
      <c r="S33" s="74"/>
      <c r="T33" s="74"/>
      <c r="U33" s="74"/>
      <c r="V33" s="74"/>
      <c r="W33" s="74"/>
      <c r="X33" s="74"/>
      <c r="Y33" s="74"/>
      <c r="Z33" s="74"/>
    </row>
    <row r="34" spans="1:26" x14ac:dyDescent="0.25">
      <c r="A34" s="52" t="str">
        <f>CONCATENATE(C29," - ",D34,"%")</f>
        <v>H2 - 30%</v>
      </c>
      <c r="C34" s="123"/>
      <c r="D34" s="94">
        <v>30</v>
      </c>
      <c r="E34" s="64" t="e">
        <v>#N/A</v>
      </c>
      <c r="F34" s="64" t="e">
        <v>#N/A</v>
      </c>
      <c r="G34" s="64" t="e">
        <v>#N/A</v>
      </c>
      <c r="H34" s="68" t="e">
        <v>#N/A</v>
      </c>
      <c r="I34" s="74" t="e">
        <v>#N/A</v>
      </c>
      <c r="J34" s="74" t="e">
        <v>#N/A</v>
      </c>
      <c r="K34" s="74">
        <v>30</v>
      </c>
      <c r="L34" s="74">
        <v>30</v>
      </c>
      <c r="M34" s="74"/>
      <c r="N34" s="74"/>
      <c r="O34" s="74"/>
      <c r="P34" s="74"/>
      <c r="Q34" s="74"/>
      <c r="R34" s="74"/>
      <c r="S34" s="74"/>
      <c r="T34" s="74"/>
      <c r="U34" s="74"/>
      <c r="V34" s="74"/>
      <c r="W34" s="74"/>
      <c r="X34" s="74"/>
      <c r="Y34" s="74"/>
      <c r="Z34" s="74"/>
    </row>
    <row r="35" spans="1:26" x14ac:dyDescent="0.25">
      <c r="A35" s="52" t="str">
        <f>CONCATENATE(C29," - ",D35,"%")</f>
        <v>H2 - 40%</v>
      </c>
      <c r="C35" s="123"/>
      <c r="D35" s="94">
        <v>40</v>
      </c>
      <c r="E35" s="64">
        <v>40</v>
      </c>
      <c r="F35" s="64">
        <v>40</v>
      </c>
      <c r="G35" s="64">
        <v>39.299999999999997</v>
      </c>
      <c r="H35" s="68">
        <v>39.15</v>
      </c>
      <c r="I35" s="74">
        <v>40</v>
      </c>
      <c r="J35" s="74" t="e">
        <v>#N/A</v>
      </c>
      <c r="K35" s="74">
        <v>40</v>
      </c>
      <c r="L35" s="74">
        <v>40</v>
      </c>
      <c r="M35" s="74"/>
      <c r="N35" s="74"/>
      <c r="O35" s="74"/>
      <c r="P35" s="74"/>
      <c r="Q35" s="74"/>
      <c r="R35" s="74"/>
      <c r="S35" s="74"/>
      <c r="T35" s="74"/>
      <c r="U35" s="74"/>
      <c r="V35" s="74"/>
      <c r="W35" s="74"/>
      <c r="X35" s="74"/>
      <c r="Y35" s="74"/>
      <c r="Z35" s="74"/>
    </row>
    <row r="36" spans="1:26" x14ac:dyDescent="0.25">
      <c r="A36" s="52" t="str">
        <f>CONCATENATE(C29," - ",D36,"%")</f>
        <v>H2 - 50%</v>
      </c>
      <c r="C36" s="123"/>
      <c r="D36" s="94">
        <v>50</v>
      </c>
      <c r="E36" s="64" t="e">
        <v>#N/A</v>
      </c>
      <c r="F36" s="64" t="e">
        <v>#N/A</v>
      </c>
      <c r="G36" s="64" t="e">
        <v>#N/A</v>
      </c>
      <c r="H36" s="68" t="e">
        <v>#N/A</v>
      </c>
      <c r="I36" s="74" t="e">
        <v>#N/A</v>
      </c>
      <c r="J36" s="74" t="e">
        <v>#N/A</v>
      </c>
      <c r="K36" s="74">
        <v>50</v>
      </c>
      <c r="L36" s="74">
        <v>50</v>
      </c>
      <c r="M36" s="74"/>
      <c r="N36" s="74"/>
      <c r="O36" s="74"/>
      <c r="P36" s="74"/>
      <c r="Q36" s="74"/>
      <c r="R36" s="74"/>
      <c r="S36" s="74"/>
      <c r="T36" s="74"/>
      <c r="U36" s="74"/>
      <c r="V36" s="74"/>
      <c r="W36" s="74"/>
      <c r="X36" s="74"/>
      <c r="Y36" s="74"/>
      <c r="Z36" s="74"/>
    </row>
    <row r="37" spans="1:26" ht="15.75" thickBot="1" x14ac:dyDescent="0.3">
      <c r="A37" s="52" t="str">
        <f>CONCATENATE(C29," - ",D37,"%")</f>
        <v>H2 - 60%</v>
      </c>
      <c r="C37" s="124"/>
      <c r="D37" s="95">
        <v>60</v>
      </c>
      <c r="E37" s="116" t="e">
        <v>#N/A</v>
      </c>
      <c r="F37" s="116" t="e">
        <v>#N/A</v>
      </c>
      <c r="G37" s="116" t="e">
        <v>#N/A</v>
      </c>
      <c r="H37" s="112" t="e">
        <v>#N/A</v>
      </c>
      <c r="I37" s="74" t="e">
        <v>#N/A</v>
      </c>
      <c r="J37" s="74" t="e">
        <v>#N/A</v>
      </c>
      <c r="K37" s="74">
        <v>60</v>
      </c>
      <c r="L37" s="74">
        <v>60</v>
      </c>
      <c r="M37" s="74"/>
      <c r="N37" s="74"/>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73" t="e">
        <v>#N/A</v>
      </c>
      <c r="J38" s="73" t="e">
        <v>#N/A</v>
      </c>
      <c r="K38" s="73" t="e">
        <v>#N/A</v>
      </c>
      <c r="L38" s="73" t="e">
        <v>#N/A</v>
      </c>
      <c r="M38" s="73"/>
      <c r="N38" s="73"/>
      <c r="O38" s="73"/>
      <c r="P38" s="73"/>
      <c r="Q38" s="73"/>
      <c r="R38" s="73"/>
      <c r="S38" s="73"/>
      <c r="T38" s="73"/>
      <c r="U38" s="73"/>
      <c r="V38" s="73"/>
      <c r="W38" s="73"/>
      <c r="X38" s="73"/>
      <c r="Y38" s="73"/>
      <c r="Z38" s="73"/>
    </row>
    <row r="39" spans="1:26" x14ac:dyDescent="0.25">
      <c r="A39" s="52" t="str">
        <f>CONCATENATE(C38," - ",D39,"%")</f>
        <v>Wobbe index - 0%</v>
      </c>
      <c r="C39" s="122" t="s">
        <v>124</v>
      </c>
      <c r="D39" s="11">
        <v>0</v>
      </c>
      <c r="E39" s="20">
        <v>50.606323934612639</v>
      </c>
      <c r="F39" s="20">
        <v>50.606323934612639</v>
      </c>
      <c r="G39" s="20">
        <v>50.606323934612639</v>
      </c>
      <c r="H39" s="69">
        <v>50.606323934612639</v>
      </c>
      <c r="I39" s="74">
        <v>50.606323934612639</v>
      </c>
      <c r="J39" s="74" t="e">
        <v>#N/A</v>
      </c>
      <c r="K39" s="74">
        <v>50.606323934612639</v>
      </c>
      <c r="L39" s="74">
        <v>50.606323934612639</v>
      </c>
      <c r="M39" s="74"/>
      <c r="N39" s="74"/>
      <c r="O39" s="74"/>
      <c r="P39" s="74"/>
      <c r="Q39" s="74"/>
      <c r="R39" s="74"/>
      <c r="S39" s="74"/>
      <c r="T39" s="74"/>
      <c r="U39" s="74"/>
      <c r="V39" s="74"/>
      <c r="W39" s="74"/>
      <c r="X39" s="74"/>
      <c r="Y39" s="74"/>
      <c r="Z39" s="74"/>
    </row>
    <row r="40" spans="1:26" x14ac:dyDescent="0.25">
      <c r="A40" s="52" t="str">
        <f>CONCATENATE(C38," - ",D40,"%")</f>
        <v>Wobbe index - 10%</v>
      </c>
      <c r="C40" s="123"/>
      <c r="D40" s="94">
        <v>10</v>
      </c>
      <c r="E40" s="64" t="e">
        <v>#N/A</v>
      </c>
      <c r="F40" s="64" t="e">
        <v>#N/A</v>
      </c>
      <c r="G40" s="64" t="e">
        <v>#N/A</v>
      </c>
      <c r="H40" s="68" t="e">
        <v>#N/A</v>
      </c>
      <c r="I40" s="74" t="e">
        <v>#N/A</v>
      </c>
      <c r="J40" s="74" t="e">
        <v>#N/A</v>
      </c>
      <c r="K40" s="74">
        <v>49.378663807590165</v>
      </c>
      <c r="L40" s="74">
        <v>49.378663807590165</v>
      </c>
      <c r="M40" s="74"/>
      <c r="N40" s="74"/>
      <c r="O40" s="74"/>
      <c r="P40" s="74"/>
      <c r="Q40" s="74"/>
      <c r="R40" s="74"/>
      <c r="S40" s="74"/>
      <c r="T40" s="74"/>
      <c r="U40" s="74"/>
      <c r="V40" s="74"/>
      <c r="W40" s="74"/>
      <c r="X40" s="74"/>
      <c r="Y40" s="74"/>
      <c r="Z40" s="74"/>
    </row>
    <row r="41" spans="1:26" x14ac:dyDescent="0.25">
      <c r="A41" s="52" t="str">
        <f>CONCATENATE(C38," - ",D41,"%")</f>
        <v>Wobbe index - 20%</v>
      </c>
      <c r="C41" s="123"/>
      <c r="D41" s="94">
        <v>20</v>
      </c>
      <c r="E41" s="64" t="e">
        <v>#N/A</v>
      </c>
      <c r="F41" s="64" t="e">
        <v>#N/A</v>
      </c>
      <c r="G41" s="64" t="e">
        <v>#N/A</v>
      </c>
      <c r="H41" s="68" t="e">
        <v>#N/A</v>
      </c>
      <c r="I41" s="74" t="e">
        <v>#N/A</v>
      </c>
      <c r="J41" s="74" t="e">
        <v>#N/A</v>
      </c>
      <c r="K41" s="74" t="e">
        <v>#N/A</v>
      </c>
      <c r="L41" s="74" t="e">
        <v>#N/A</v>
      </c>
      <c r="M41" s="74"/>
      <c r="N41" s="74"/>
      <c r="O41" s="74"/>
      <c r="P41" s="74"/>
      <c r="Q41" s="74"/>
      <c r="R41" s="74"/>
      <c r="S41" s="74"/>
      <c r="T41" s="74"/>
      <c r="U41" s="74"/>
      <c r="V41" s="74"/>
      <c r="W41" s="74"/>
      <c r="X41" s="74"/>
      <c r="Y41" s="74"/>
      <c r="Z41" s="74"/>
    </row>
    <row r="42" spans="1:26" x14ac:dyDescent="0.25">
      <c r="A42" s="52" t="str">
        <f>CONCATENATE(C38," - ",D42,"%")</f>
        <v>Wobbe index - 23%</v>
      </c>
      <c r="C42" s="123"/>
      <c r="D42" s="94">
        <v>23</v>
      </c>
      <c r="E42" s="64">
        <v>47.777573656261602</v>
      </c>
      <c r="F42" s="64">
        <v>47.777573656261602</v>
      </c>
      <c r="G42" s="64">
        <v>47.875949521392357</v>
      </c>
      <c r="H42" s="68">
        <v>47.7898677854228</v>
      </c>
      <c r="I42" s="74">
        <v>47.777573656261602</v>
      </c>
      <c r="J42" s="74" t="e">
        <v>#N/A</v>
      </c>
      <c r="K42" s="74">
        <v>47.777573656261602</v>
      </c>
      <c r="L42" s="74">
        <v>47.777573656261602</v>
      </c>
      <c r="M42" s="74"/>
      <c r="N42" s="74"/>
      <c r="O42" s="74"/>
      <c r="P42" s="74"/>
      <c r="Q42" s="74"/>
      <c r="R42" s="74"/>
      <c r="S42" s="74"/>
      <c r="T42" s="74"/>
      <c r="U42" s="74"/>
      <c r="V42" s="74"/>
      <c r="W42" s="74"/>
      <c r="X42" s="74"/>
      <c r="Y42" s="74"/>
      <c r="Z42" s="74"/>
    </row>
    <row r="43" spans="1:26" x14ac:dyDescent="0.25">
      <c r="A43" s="52" t="str">
        <f>CONCATENATE(C38," - ",D43,"%")</f>
        <v>Wobbe index - 30%</v>
      </c>
      <c r="C43" s="123"/>
      <c r="D43" s="94">
        <v>30</v>
      </c>
      <c r="E43" s="64" t="e">
        <v>#N/A</v>
      </c>
      <c r="F43" s="64" t="e">
        <v>#N/A</v>
      </c>
      <c r="G43" s="64" t="e">
        <v>#N/A</v>
      </c>
      <c r="H43" s="68" t="e">
        <v>#N/A</v>
      </c>
      <c r="I43" s="74" t="e">
        <v>#N/A</v>
      </c>
      <c r="J43" s="74" t="e">
        <v>#N/A</v>
      </c>
      <c r="K43" s="74">
        <v>46.919983815077522</v>
      </c>
      <c r="L43" s="74">
        <v>46.919983815077522</v>
      </c>
      <c r="M43" s="74"/>
      <c r="N43" s="74"/>
      <c r="O43" s="74"/>
      <c r="P43" s="74"/>
      <c r="Q43" s="74"/>
      <c r="R43" s="74"/>
      <c r="S43" s="74"/>
      <c r="T43" s="74"/>
      <c r="U43" s="74"/>
      <c r="V43" s="74"/>
      <c r="W43" s="74"/>
      <c r="X43" s="74"/>
      <c r="Y43" s="74"/>
      <c r="Z43" s="74"/>
    </row>
    <row r="44" spans="1:26" x14ac:dyDescent="0.25">
      <c r="A44" s="52" t="str">
        <f>CONCATENATE(C38," - ",D44,"%")</f>
        <v>Wobbe index - 40%</v>
      </c>
      <c r="C44" s="123"/>
      <c r="D44" s="94">
        <v>40</v>
      </c>
      <c r="E44" s="64">
        <v>45.714470083951518</v>
      </c>
      <c r="F44" s="64">
        <v>45.714470083951518</v>
      </c>
      <c r="G44" s="64">
        <v>45.797678055272691</v>
      </c>
      <c r="H44" s="68">
        <v>45.81553722496178</v>
      </c>
      <c r="I44" s="74">
        <v>45.714470083951518</v>
      </c>
      <c r="J44" s="74" t="e">
        <v>#N/A</v>
      </c>
      <c r="K44" s="74">
        <v>45.714470083951518</v>
      </c>
      <c r="L44" s="74">
        <v>45.714470083951518</v>
      </c>
      <c r="M44" s="74"/>
      <c r="N44" s="74"/>
      <c r="O44" s="74"/>
      <c r="P44" s="74"/>
      <c r="Q44" s="74"/>
      <c r="R44" s="74"/>
      <c r="S44" s="74"/>
      <c r="T44" s="74"/>
      <c r="U44" s="74"/>
      <c r="V44" s="74"/>
      <c r="W44" s="74"/>
      <c r="X44" s="74"/>
      <c r="Y44" s="74"/>
      <c r="Z44" s="74"/>
    </row>
    <row r="45" spans="1:26" x14ac:dyDescent="0.25">
      <c r="A45" s="52" t="str">
        <f>CONCATENATE(C38," - ",D45,"%")</f>
        <v>Wobbe index - 50%</v>
      </c>
      <c r="C45" s="123"/>
      <c r="D45" s="94">
        <v>50</v>
      </c>
      <c r="E45" s="64" t="e">
        <v>#N/A</v>
      </c>
      <c r="F45" s="64" t="e">
        <v>#N/A</v>
      </c>
      <c r="G45" s="64" t="e">
        <v>#N/A</v>
      </c>
      <c r="H45" s="68" t="e">
        <v>#N/A</v>
      </c>
      <c r="I45" s="74" t="e">
        <v>#N/A</v>
      </c>
      <c r="J45" s="74" t="e">
        <v>#N/A</v>
      </c>
      <c r="K45" s="74">
        <v>44.557790086316189</v>
      </c>
      <c r="L45" s="74">
        <v>44.557790086316189</v>
      </c>
      <c r="M45" s="74"/>
      <c r="N45" s="74"/>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6" t="e">
        <v>#N/A</v>
      </c>
      <c r="F46" s="116" t="e">
        <v>#N/A</v>
      </c>
      <c r="G46" s="116" t="e">
        <v>#N/A</v>
      </c>
      <c r="H46" s="112" t="e">
        <v>#N/A</v>
      </c>
      <c r="I46" s="74" t="e">
        <v>#N/A</v>
      </c>
      <c r="J46" s="74" t="e">
        <v>#N/A</v>
      </c>
      <c r="K46" s="74">
        <v>43.499908601225449</v>
      </c>
      <c r="L46" s="74">
        <v>43.499908601225449</v>
      </c>
      <c r="M46" s="74"/>
      <c r="N46" s="74"/>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73" t="e">
        <v>#N/A</v>
      </c>
      <c r="J47" s="73" t="e">
        <v>#N/A</v>
      </c>
      <c r="K47" s="73" t="e">
        <v>#N/A</v>
      </c>
      <c r="L47" s="73" t="e">
        <v>#N/A</v>
      </c>
      <c r="M47" s="73"/>
      <c r="N47" s="73"/>
      <c r="O47" s="73"/>
      <c r="P47" s="73"/>
      <c r="Q47" s="73"/>
      <c r="R47" s="73"/>
      <c r="S47" s="73"/>
      <c r="T47" s="73"/>
      <c r="U47" s="73"/>
      <c r="V47" s="73"/>
      <c r="W47" s="73"/>
      <c r="X47" s="73"/>
      <c r="Y47" s="73"/>
      <c r="Z47" s="73"/>
    </row>
    <row r="48" spans="1:26" x14ac:dyDescent="0.25">
      <c r="A48" s="52" t="str">
        <f>CONCATENATE(C47," - ",D48,"%")</f>
        <v>Efficiency (Hi) - 0%</v>
      </c>
      <c r="C48" s="122" t="s">
        <v>124</v>
      </c>
      <c r="D48" s="11">
        <v>0</v>
      </c>
      <c r="E48" s="20">
        <v>87.3</v>
      </c>
      <c r="F48" s="20" t="e">
        <v>#N/A</v>
      </c>
      <c r="G48" s="20" t="e">
        <v>#N/A</v>
      </c>
      <c r="H48" s="69" t="e">
        <v>#N/A</v>
      </c>
      <c r="I48" s="74" t="e">
        <v>#N/A</v>
      </c>
      <c r="J48" s="74" t="e">
        <v>#N/A</v>
      </c>
      <c r="K48" s="74" t="e">
        <v>#N/A</v>
      </c>
      <c r="L48" s="74" t="e">
        <v>#N/A</v>
      </c>
      <c r="M48" s="74"/>
      <c r="N48" s="74"/>
      <c r="O48" s="74"/>
      <c r="P48" s="74"/>
      <c r="Q48" s="74"/>
      <c r="R48" s="74"/>
      <c r="S48" s="74"/>
      <c r="T48" s="74"/>
      <c r="U48" s="74"/>
      <c r="V48" s="74"/>
      <c r="W48" s="74"/>
      <c r="X48" s="74"/>
      <c r="Y48" s="74"/>
      <c r="Z48" s="74"/>
    </row>
    <row r="49" spans="1:26" x14ac:dyDescent="0.25">
      <c r="A49" s="52" t="str">
        <f>CONCATENATE(C47," - ",D49,"%")</f>
        <v>Efficiency (Hi) - 10%</v>
      </c>
      <c r="C49" s="123"/>
      <c r="D49" s="94">
        <v>10</v>
      </c>
      <c r="E49" s="64" t="e">
        <v>#N/A</v>
      </c>
      <c r="F49" s="64" t="e">
        <v>#N/A</v>
      </c>
      <c r="G49" s="64" t="e">
        <v>#N/A</v>
      </c>
      <c r="H49" s="68" t="e">
        <v>#N/A</v>
      </c>
      <c r="I49" s="74" t="e">
        <v>#N/A</v>
      </c>
      <c r="J49" s="74" t="e">
        <v>#N/A</v>
      </c>
      <c r="K49" s="74" t="e">
        <v>#N/A</v>
      </c>
      <c r="L49" s="74" t="e">
        <v>#N/A</v>
      </c>
      <c r="M49" s="74"/>
      <c r="N49" s="74"/>
      <c r="O49" s="74"/>
      <c r="P49" s="74"/>
      <c r="Q49" s="74"/>
      <c r="R49" s="74"/>
      <c r="S49" s="74"/>
      <c r="T49" s="74"/>
      <c r="U49" s="74"/>
      <c r="V49" s="74"/>
      <c r="W49" s="74"/>
      <c r="X49" s="74"/>
      <c r="Y49" s="74"/>
      <c r="Z49" s="74"/>
    </row>
    <row r="50" spans="1:26" x14ac:dyDescent="0.25">
      <c r="A50" s="52" t="str">
        <f>CONCATENATE(C47," - ",D50,"%")</f>
        <v>Efficiency (Hi) - 20%</v>
      </c>
      <c r="C50" s="123"/>
      <c r="D50" s="94">
        <v>20</v>
      </c>
      <c r="E50" s="64" t="e">
        <v>#N/A</v>
      </c>
      <c r="F50" s="64" t="e">
        <v>#N/A</v>
      </c>
      <c r="G50" s="64" t="e">
        <v>#N/A</v>
      </c>
      <c r="H50" s="68" t="e">
        <v>#N/A</v>
      </c>
      <c r="I50" s="74" t="e">
        <v>#N/A</v>
      </c>
      <c r="J50" s="74" t="e">
        <v>#N/A</v>
      </c>
      <c r="K50" s="74" t="e">
        <v>#N/A</v>
      </c>
      <c r="L50" s="74" t="e">
        <v>#N/A</v>
      </c>
      <c r="M50" s="74"/>
      <c r="N50" s="74"/>
      <c r="O50" s="74"/>
      <c r="P50" s="74"/>
      <c r="Q50" s="74"/>
      <c r="R50" s="74"/>
      <c r="S50" s="74"/>
      <c r="T50" s="74"/>
      <c r="U50" s="74"/>
      <c r="V50" s="74"/>
      <c r="W50" s="74"/>
      <c r="X50" s="74"/>
      <c r="Y50" s="74"/>
      <c r="Z50" s="74"/>
    </row>
    <row r="51" spans="1:26" x14ac:dyDescent="0.25">
      <c r="A51" s="52" t="str">
        <f>CONCATENATE(C47," - ",D51,"%")</f>
        <v>Efficiency (Hi) - 23%</v>
      </c>
      <c r="C51" s="123"/>
      <c r="D51" s="94">
        <v>23</v>
      </c>
      <c r="E51" s="64" t="e">
        <v>#N/A</v>
      </c>
      <c r="F51" s="64" t="e">
        <v>#N/A</v>
      </c>
      <c r="G51" s="64" t="e">
        <v>#N/A</v>
      </c>
      <c r="H51" s="68" t="e">
        <v>#N/A</v>
      </c>
      <c r="I51" s="74" t="e">
        <v>#N/A</v>
      </c>
      <c r="J51" s="74" t="e">
        <v>#N/A</v>
      </c>
      <c r="K51" s="74" t="e">
        <v>#N/A</v>
      </c>
      <c r="L51" s="74" t="e">
        <v>#N/A</v>
      </c>
      <c r="M51" s="74"/>
      <c r="N51" s="74"/>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4" t="e">
        <v>#N/A</v>
      </c>
      <c r="F52" s="64" t="e">
        <v>#N/A</v>
      </c>
      <c r="G52" s="64" t="e">
        <v>#N/A</v>
      </c>
      <c r="H52" s="68" t="e">
        <v>#N/A</v>
      </c>
      <c r="I52" s="74" t="e">
        <v>#N/A</v>
      </c>
      <c r="J52" s="74" t="e">
        <v>#N/A</v>
      </c>
      <c r="K52" s="74" t="e">
        <v>#N/A</v>
      </c>
      <c r="L52" s="74" t="e">
        <v>#N/A</v>
      </c>
      <c r="M52" s="74"/>
      <c r="N52" s="74"/>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4">
        <v>80</v>
      </c>
      <c r="F53" s="64" t="e">
        <v>#N/A</v>
      </c>
      <c r="G53" s="64" t="e">
        <v>#N/A</v>
      </c>
      <c r="H53" s="68" t="e">
        <v>#N/A</v>
      </c>
      <c r="I53" s="74" t="e">
        <v>#N/A</v>
      </c>
      <c r="J53" s="74" t="e">
        <v>#N/A</v>
      </c>
      <c r="K53" s="74" t="e">
        <v>#N/A</v>
      </c>
      <c r="L53" s="74" t="e">
        <v>#N/A</v>
      </c>
      <c r="M53" s="74"/>
      <c r="N53" s="74"/>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4" t="e">
        <v>#N/A</v>
      </c>
      <c r="F54" s="64" t="e">
        <v>#N/A</v>
      </c>
      <c r="G54" s="64" t="e">
        <v>#N/A</v>
      </c>
      <c r="H54" s="68" t="e">
        <v>#N/A</v>
      </c>
      <c r="I54" s="74" t="e">
        <v>#N/A</v>
      </c>
      <c r="J54" s="74" t="e">
        <v>#N/A</v>
      </c>
      <c r="K54" s="74" t="e">
        <v>#N/A</v>
      </c>
      <c r="L54" s="74" t="e">
        <v>#N/A</v>
      </c>
      <c r="M54" s="74"/>
      <c r="N54" s="74"/>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2" t="e">
        <v>#N/A</v>
      </c>
      <c r="I55" s="74" t="e">
        <v>#N/A</v>
      </c>
      <c r="J55" s="74" t="e">
        <v>#N/A</v>
      </c>
      <c r="K55" s="74" t="e">
        <v>#N/A</v>
      </c>
      <c r="L55" s="74" t="e">
        <v>#N/A</v>
      </c>
      <c r="M55" s="74"/>
      <c r="N55" s="74"/>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73" t="e">
        <v>#N/A</v>
      </c>
      <c r="J56" s="73" t="e">
        <v>#N/A</v>
      </c>
      <c r="K56" s="73" t="e">
        <v>#N/A</v>
      </c>
      <c r="L56" s="73" t="e">
        <v>#N/A</v>
      </c>
      <c r="M56" s="73"/>
      <c r="N56" s="73"/>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268.56127524035088</v>
      </c>
      <c r="F57" s="20" t="e">
        <v>#N/A</v>
      </c>
      <c r="G57" s="20" t="e">
        <v>#N/A</v>
      </c>
      <c r="H57" s="69">
        <v>5</v>
      </c>
      <c r="I57" s="74">
        <v>43</v>
      </c>
      <c r="J57" s="74" t="e">
        <v>#N/A</v>
      </c>
      <c r="K57" s="74">
        <v>1.54</v>
      </c>
      <c r="L57" s="74">
        <v>4.82</v>
      </c>
      <c r="M57" s="74"/>
      <c r="N57" s="74"/>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4" t="e">
        <v>#N/A</v>
      </c>
      <c r="F58" s="64" t="e">
        <v>#N/A</v>
      </c>
      <c r="G58" s="64" t="e">
        <v>#N/A</v>
      </c>
      <c r="H58" s="68" t="e">
        <v>#N/A</v>
      </c>
      <c r="I58" s="74" t="e">
        <v>#N/A</v>
      </c>
      <c r="J58" s="74" t="e">
        <v>#N/A</v>
      </c>
      <c r="K58" s="74">
        <v>1.19</v>
      </c>
      <c r="L58" s="74">
        <v>4.25</v>
      </c>
      <c r="M58" s="74"/>
      <c r="N58" s="74"/>
      <c r="O58" s="74"/>
      <c r="P58" s="74"/>
      <c r="Q58" s="74"/>
      <c r="R58" s="74"/>
      <c r="S58" s="74"/>
      <c r="T58" s="74"/>
      <c r="U58" s="74"/>
      <c r="V58" s="74"/>
      <c r="W58" s="74"/>
      <c r="X58" s="74"/>
      <c r="Y58" s="74"/>
      <c r="Z58" s="74"/>
    </row>
    <row r="59" spans="1:26" x14ac:dyDescent="0.25">
      <c r="A59" s="52" t="str">
        <f>CONCATENATE(C56," - ",D59,"%")</f>
        <v>CO emissions - 20%</v>
      </c>
      <c r="C59" s="123"/>
      <c r="D59" s="94">
        <v>20</v>
      </c>
      <c r="E59" s="64" t="e">
        <v>#N/A</v>
      </c>
      <c r="F59" s="64" t="e">
        <v>#N/A</v>
      </c>
      <c r="G59" s="64" t="e">
        <v>#N/A</v>
      </c>
      <c r="H59" s="68" t="e">
        <v>#N/A</v>
      </c>
      <c r="I59" s="74" t="e">
        <v>#N/A</v>
      </c>
      <c r="J59" s="74" t="e">
        <v>#N/A</v>
      </c>
      <c r="K59" s="74" t="e">
        <v>#N/A</v>
      </c>
      <c r="L59" s="74" t="e">
        <v>#N/A</v>
      </c>
      <c r="M59" s="74"/>
      <c r="N59" s="74"/>
      <c r="O59" s="74"/>
      <c r="P59" s="74"/>
      <c r="Q59" s="74"/>
      <c r="R59" s="74"/>
      <c r="S59" s="74"/>
      <c r="T59" s="74"/>
      <c r="U59" s="74"/>
      <c r="V59" s="74"/>
      <c r="W59" s="74"/>
      <c r="X59" s="74"/>
      <c r="Y59" s="74"/>
      <c r="Z59" s="74"/>
    </row>
    <row r="60" spans="1:26" x14ac:dyDescent="0.25">
      <c r="A60" s="52" t="str">
        <f>CONCATENATE(C56," - ",D60,"%")</f>
        <v>CO emissions - 23%</v>
      </c>
      <c r="C60" s="123"/>
      <c r="D60" s="94">
        <v>23</v>
      </c>
      <c r="E60" s="64">
        <v>167.99449531307832</v>
      </c>
      <c r="F60" s="64">
        <v>7</v>
      </c>
      <c r="G60" s="64" t="e">
        <v>#N/A</v>
      </c>
      <c r="H60" s="68">
        <v>2</v>
      </c>
      <c r="I60" s="74">
        <v>34</v>
      </c>
      <c r="J60" s="74" t="e">
        <v>#N/A</v>
      </c>
      <c r="K60" s="74">
        <v>0.94</v>
      </c>
      <c r="L60" s="74">
        <v>3.74</v>
      </c>
      <c r="M60" s="74"/>
      <c r="N60" s="74"/>
      <c r="O60" s="74"/>
      <c r="P60" s="74"/>
      <c r="Q60" s="74"/>
      <c r="R60" s="74"/>
      <c r="S60" s="74"/>
      <c r="T60" s="74"/>
      <c r="U60" s="74"/>
      <c r="V60" s="74"/>
      <c r="W60" s="74"/>
      <c r="X60" s="74"/>
      <c r="Y60" s="74"/>
      <c r="Z60" s="74"/>
    </row>
    <row r="61" spans="1:26" x14ac:dyDescent="0.25">
      <c r="A61" s="52" t="str">
        <f>CONCATENATE(C56," - ",D61,"%")</f>
        <v>CO emissions - 30%</v>
      </c>
      <c r="C61" s="123"/>
      <c r="D61" s="94">
        <v>30</v>
      </c>
      <c r="E61" s="64" t="e">
        <v>#N/A</v>
      </c>
      <c r="F61" s="64" t="e">
        <v>#N/A</v>
      </c>
      <c r="G61" s="64" t="e">
        <v>#N/A</v>
      </c>
      <c r="H61" s="68" t="e">
        <v>#N/A</v>
      </c>
      <c r="I61" s="74" t="e">
        <v>#N/A</v>
      </c>
      <c r="J61" s="74" t="e">
        <v>#N/A</v>
      </c>
      <c r="K61" s="74">
        <v>1.1299999999999999</v>
      </c>
      <c r="L61" s="74">
        <v>3.19</v>
      </c>
      <c r="M61" s="74"/>
      <c r="N61" s="74"/>
      <c r="O61" s="74"/>
      <c r="P61" s="74"/>
      <c r="Q61" s="74"/>
      <c r="R61" s="74"/>
      <c r="S61" s="74"/>
      <c r="T61" s="74"/>
      <c r="U61" s="74"/>
      <c r="V61" s="74"/>
      <c r="W61" s="74"/>
      <c r="X61" s="74"/>
      <c r="Y61" s="74"/>
      <c r="Z61" s="74"/>
    </row>
    <row r="62" spans="1:26" x14ac:dyDescent="0.25">
      <c r="A62" s="52" t="str">
        <f>CONCATENATE(C56," - ",D62,"%")</f>
        <v>CO emissions - 40%</v>
      </c>
      <c r="C62" s="123"/>
      <c r="D62" s="94">
        <v>40</v>
      </c>
      <c r="E62" s="64">
        <v>138.3862939493184</v>
      </c>
      <c r="F62" s="64" t="e">
        <v>#N/A</v>
      </c>
      <c r="G62" s="64" t="e">
        <v>#N/A</v>
      </c>
      <c r="H62" s="68">
        <v>1</v>
      </c>
      <c r="I62" s="74">
        <v>28</v>
      </c>
      <c r="J62" s="74" t="e">
        <v>#N/A</v>
      </c>
      <c r="K62" s="74">
        <v>1.77</v>
      </c>
      <c r="L62" s="74">
        <v>2.83</v>
      </c>
      <c r="M62" s="74"/>
      <c r="N62" s="74"/>
      <c r="O62" s="74"/>
      <c r="P62" s="74"/>
      <c r="Q62" s="74"/>
      <c r="R62" s="74"/>
      <c r="S62" s="74"/>
      <c r="T62" s="74"/>
      <c r="U62" s="74"/>
      <c r="V62" s="74"/>
      <c r="W62" s="74"/>
      <c r="X62" s="74"/>
      <c r="Y62" s="74"/>
      <c r="Z62" s="74"/>
    </row>
    <row r="63" spans="1:26" x14ac:dyDescent="0.25">
      <c r="A63" s="52" t="str">
        <f>CONCATENATE(C56," - ",D63,"%")</f>
        <v>CO emissions - 50%</v>
      </c>
      <c r="C63" s="123"/>
      <c r="D63" s="94">
        <v>50</v>
      </c>
      <c r="E63" s="64" t="e">
        <v>#N/A</v>
      </c>
      <c r="F63" s="64" t="e">
        <v>#N/A</v>
      </c>
      <c r="G63" s="64" t="e">
        <v>#N/A</v>
      </c>
      <c r="H63" s="68" t="e">
        <v>#N/A</v>
      </c>
      <c r="I63" s="74" t="e">
        <v>#N/A</v>
      </c>
      <c r="J63" s="74" t="e">
        <v>#N/A</v>
      </c>
      <c r="K63" s="74">
        <v>3.23</v>
      </c>
      <c r="L63" s="74">
        <v>2.4900000000000002</v>
      </c>
      <c r="M63" s="74"/>
      <c r="N63" s="74"/>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6" t="e">
        <v>#N/A</v>
      </c>
      <c r="F64" s="116" t="e">
        <v>#N/A</v>
      </c>
      <c r="G64" s="116" t="e">
        <v>#N/A</v>
      </c>
      <c r="H64" s="112" t="e">
        <v>#N/A</v>
      </c>
      <c r="I64" s="74" t="e">
        <v>#N/A</v>
      </c>
      <c r="J64" s="74" t="e">
        <v>#N/A</v>
      </c>
      <c r="K64" s="74">
        <v>3.46</v>
      </c>
      <c r="L64" s="74">
        <v>2.0499999999999998</v>
      </c>
      <c r="M64" s="74"/>
      <c r="N64" s="74"/>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73" t="e">
        <v>#N/A</v>
      </c>
      <c r="J65" s="73" t="e">
        <v>#N/A</v>
      </c>
      <c r="K65" s="73" t="e">
        <v>#N/A</v>
      </c>
      <c r="L65" s="73" t="e">
        <v>#N/A</v>
      </c>
      <c r="M65" s="73"/>
      <c r="N65" s="73"/>
      <c r="O65" s="73"/>
      <c r="P65" s="73"/>
      <c r="Q65" s="73"/>
      <c r="R65" s="73"/>
      <c r="S65" s="73"/>
      <c r="T65" s="73"/>
      <c r="U65" s="73"/>
      <c r="V65" s="73"/>
      <c r="W65" s="73"/>
      <c r="X65" s="73"/>
      <c r="Y65" s="73"/>
      <c r="Z65" s="73"/>
    </row>
    <row r="66" spans="1:26" x14ac:dyDescent="0.25">
      <c r="A66" s="52" t="str">
        <f>CONCATENATE(C65," - ",D66,"%")</f>
        <v>NOx emissions - 0%</v>
      </c>
      <c r="C66" s="122" t="s">
        <v>124</v>
      </c>
      <c r="D66" s="11">
        <v>0</v>
      </c>
      <c r="E66" s="20">
        <v>49.236233794064333</v>
      </c>
      <c r="F66" s="20" t="e">
        <v>#N/A</v>
      </c>
      <c r="G66" s="20" t="e">
        <v>#N/A</v>
      </c>
      <c r="H66" s="69">
        <v>37.799999999999997</v>
      </c>
      <c r="I66" s="74">
        <v>26</v>
      </c>
      <c r="J66" s="74" t="e">
        <v>#N/A</v>
      </c>
      <c r="K66" s="74">
        <v>57.9</v>
      </c>
      <c r="L66" s="74">
        <v>39.799999999999997</v>
      </c>
      <c r="M66" s="74"/>
      <c r="N66" s="74"/>
      <c r="O66" s="74"/>
      <c r="P66" s="74"/>
      <c r="Q66" s="74"/>
      <c r="R66" s="74"/>
      <c r="S66" s="74"/>
      <c r="T66" s="74"/>
      <c r="U66" s="74"/>
      <c r="V66" s="74"/>
      <c r="W66" s="74"/>
      <c r="X66" s="74"/>
      <c r="Y66" s="74"/>
      <c r="Z66" s="74"/>
    </row>
    <row r="67" spans="1:26" x14ac:dyDescent="0.25">
      <c r="A67" s="52" t="str">
        <f>CONCATENATE(C65," - ",D67,"%")</f>
        <v>NOx emissions - 10%</v>
      </c>
      <c r="C67" s="123"/>
      <c r="D67" s="94">
        <v>10</v>
      </c>
      <c r="E67" s="64" t="e">
        <v>#N/A</v>
      </c>
      <c r="F67" s="64" t="e">
        <v>#N/A</v>
      </c>
      <c r="G67" s="64" t="e">
        <v>#N/A</v>
      </c>
      <c r="H67" s="68" t="e">
        <v>#N/A</v>
      </c>
      <c r="I67" s="74" t="e">
        <v>#N/A</v>
      </c>
      <c r="J67" s="74" t="e">
        <v>#N/A</v>
      </c>
      <c r="K67" s="74">
        <v>58.1</v>
      </c>
      <c r="L67" s="74">
        <v>30.6</v>
      </c>
      <c r="M67" s="74"/>
      <c r="N67" s="74"/>
      <c r="O67" s="74"/>
      <c r="P67" s="74"/>
      <c r="Q67" s="74"/>
      <c r="R67" s="74"/>
      <c r="S67" s="74"/>
      <c r="T67" s="74"/>
      <c r="U67" s="74"/>
      <c r="V67" s="74"/>
      <c r="W67" s="74"/>
      <c r="X67" s="74"/>
      <c r="Y67" s="74"/>
      <c r="Z67" s="74"/>
    </row>
    <row r="68" spans="1:26" x14ac:dyDescent="0.25">
      <c r="A68" s="52" t="str">
        <f>CONCATENATE(C65," - ",D68,"%")</f>
        <v>NOx emissions - 20%</v>
      </c>
      <c r="C68" s="123"/>
      <c r="D68" s="94">
        <v>20</v>
      </c>
      <c r="E68" s="64" t="e">
        <v>#N/A</v>
      </c>
      <c r="F68" s="64" t="e">
        <v>#N/A</v>
      </c>
      <c r="G68" s="64" t="e">
        <v>#N/A</v>
      </c>
      <c r="H68" s="68" t="e">
        <v>#N/A</v>
      </c>
      <c r="I68" s="74" t="e">
        <v>#N/A</v>
      </c>
      <c r="J68" s="74" t="e">
        <v>#N/A</v>
      </c>
      <c r="K68" s="74" t="e">
        <v>#N/A</v>
      </c>
      <c r="L68" s="74" t="e">
        <v>#N/A</v>
      </c>
      <c r="M68" s="74"/>
      <c r="N68" s="74"/>
      <c r="O68" s="74"/>
      <c r="P68" s="74"/>
      <c r="Q68" s="74"/>
      <c r="R68" s="74"/>
      <c r="S68" s="74"/>
      <c r="T68" s="74"/>
      <c r="U68" s="74"/>
      <c r="V68" s="74"/>
      <c r="W68" s="74"/>
      <c r="X68" s="74"/>
      <c r="Y68" s="74"/>
      <c r="Z68" s="74"/>
    </row>
    <row r="69" spans="1:26" x14ac:dyDescent="0.25">
      <c r="A69" s="52" t="str">
        <f>CONCATENATE(C65," - ",D69,"%")</f>
        <v>NOx emissions - 23%</v>
      </c>
      <c r="C69" s="123"/>
      <c r="D69" s="94">
        <v>23</v>
      </c>
      <c r="E69" s="64">
        <v>46.198486211096544</v>
      </c>
      <c r="F69" s="64" t="e">
        <v>#N/A</v>
      </c>
      <c r="G69" s="64" t="e">
        <v>#N/A</v>
      </c>
      <c r="H69" s="68">
        <v>18.899999999999999</v>
      </c>
      <c r="I69" s="74">
        <v>25</v>
      </c>
      <c r="J69" s="74" t="e">
        <v>#N/A</v>
      </c>
      <c r="K69" s="74">
        <v>60.5</v>
      </c>
      <c r="L69" s="74">
        <v>19.899999999999999</v>
      </c>
      <c r="M69" s="74"/>
      <c r="N69" s="74"/>
      <c r="O69" s="74"/>
      <c r="P69" s="74"/>
      <c r="Q69" s="74"/>
      <c r="R69" s="74"/>
      <c r="S69" s="74"/>
      <c r="T69" s="74"/>
      <c r="U69" s="74"/>
      <c r="V69" s="74"/>
      <c r="W69" s="74"/>
      <c r="X69" s="74"/>
      <c r="Y69" s="74"/>
      <c r="Z69" s="74"/>
    </row>
    <row r="70" spans="1:26" x14ac:dyDescent="0.25">
      <c r="A70" s="52" t="str">
        <f>CONCATENATE(C65," - ",D70,"%")</f>
        <v>NOx emissions - 30%</v>
      </c>
      <c r="C70" s="123"/>
      <c r="D70" s="94">
        <v>30</v>
      </c>
      <c r="E70" s="64" t="e">
        <v>#N/A</v>
      </c>
      <c r="F70" s="64" t="e">
        <v>#N/A</v>
      </c>
      <c r="G70" s="64" t="e">
        <v>#N/A</v>
      </c>
      <c r="H70" s="68" t="e">
        <v>#N/A</v>
      </c>
      <c r="I70" s="74" t="e">
        <v>#N/A</v>
      </c>
      <c r="J70" s="74" t="e">
        <v>#N/A</v>
      </c>
      <c r="K70" s="74">
        <v>61</v>
      </c>
      <c r="L70" s="74">
        <v>15</v>
      </c>
      <c r="M70" s="74"/>
      <c r="N70" s="74"/>
      <c r="O70" s="74"/>
      <c r="P70" s="74"/>
      <c r="Q70" s="74"/>
      <c r="R70" s="74"/>
      <c r="S70" s="74"/>
      <c r="T70" s="74"/>
      <c r="U70" s="74"/>
      <c r="V70" s="74"/>
      <c r="W70" s="74"/>
      <c r="X70" s="74"/>
      <c r="Y70" s="74"/>
      <c r="Z70" s="74"/>
    </row>
    <row r="71" spans="1:26" x14ac:dyDescent="0.25">
      <c r="A71" s="52" t="str">
        <f>CONCATENATE(C65," - ",D71,"%")</f>
        <v>NOx emissions - 40%</v>
      </c>
      <c r="C71" s="123"/>
      <c r="D71" s="94">
        <v>40</v>
      </c>
      <c r="E71" s="64">
        <v>55.354517579727357</v>
      </c>
      <c r="F71" s="64" t="e">
        <v>#N/A</v>
      </c>
      <c r="G71" s="64" t="e">
        <v>#N/A</v>
      </c>
      <c r="H71" s="68">
        <v>9.4499999999999993</v>
      </c>
      <c r="I71" s="74">
        <v>30</v>
      </c>
      <c r="J71" s="74" t="e">
        <v>#N/A</v>
      </c>
      <c r="K71" s="74">
        <v>65.8</v>
      </c>
      <c r="L71" s="74">
        <v>10.4</v>
      </c>
      <c r="M71" s="74"/>
      <c r="N71" s="74"/>
      <c r="O71" s="74"/>
      <c r="P71" s="74"/>
      <c r="Q71" s="74"/>
      <c r="R71" s="74"/>
      <c r="S71" s="74"/>
      <c r="T71" s="74"/>
      <c r="U71" s="74"/>
      <c r="V71" s="74"/>
      <c r="W71" s="74"/>
      <c r="X71" s="74"/>
      <c r="Y71" s="74"/>
      <c r="Z71" s="74"/>
    </row>
    <row r="72" spans="1:26" x14ac:dyDescent="0.25">
      <c r="A72" s="52" t="str">
        <f>CONCATENATE(C65," - ",D72,"%")</f>
        <v>NOx emissions - 50%</v>
      </c>
      <c r="C72" s="123"/>
      <c r="D72" s="94">
        <v>50</v>
      </c>
      <c r="E72" s="64" t="e">
        <v>#N/A</v>
      </c>
      <c r="F72" s="64" t="e">
        <v>#N/A</v>
      </c>
      <c r="G72" s="64" t="e">
        <v>#N/A</v>
      </c>
      <c r="H72" s="68" t="e">
        <v>#N/A</v>
      </c>
      <c r="I72" s="74" t="e">
        <v>#N/A</v>
      </c>
      <c r="J72" s="74" t="e">
        <v>#N/A</v>
      </c>
      <c r="K72" s="74">
        <v>68.8</v>
      </c>
      <c r="L72" s="74">
        <v>6.7</v>
      </c>
      <c r="M72" s="74"/>
      <c r="N72" s="74"/>
      <c r="O72" s="74"/>
      <c r="P72" s="74"/>
      <c r="Q72" s="74"/>
      <c r="R72" s="74"/>
      <c r="S72" s="74"/>
      <c r="T72" s="74"/>
      <c r="U72" s="74"/>
      <c r="V72" s="74"/>
      <c r="W72" s="74"/>
      <c r="X72" s="74"/>
      <c r="Y72" s="74"/>
      <c r="Z72" s="74"/>
    </row>
    <row r="73" spans="1:26" ht="15.75" thickBot="1" x14ac:dyDescent="0.3">
      <c r="A73" s="52" t="str">
        <f>CONCATENATE(C65," - ",D73,"%")</f>
        <v>NOx emissions - 60%</v>
      </c>
      <c r="C73" s="124"/>
      <c r="D73" s="95">
        <v>60</v>
      </c>
      <c r="E73" s="116" t="e">
        <v>#N/A</v>
      </c>
      <c r="F73" s="116" t="e">
        <v>#N/A</v>
      </c>
      <c r="G73" s="116" t="e">
        <v>#N/A</v>
      </c>
      <c r="H73" s="112" t="e">
        <v>#N/A</v>
      </c>
      <c r="I73" s="74" t="e">
        <v>#N/A</v>
      </c>
      <c r="J73" s="74" t="e">
        <v>#N/A</v>
      </c>
      <c r="K73" s="74">
        <v>75.400000000000006</v>
      </c>
      <c r="L73" s="74">
        <v>4.5999999999999996</v>
      </c>
      <c r="M73" s="74"/>
      <c r="N73" s="74"/>
      <c r="O73" s="74"/>
      <c r="P73" s="74"/>
      <c r="Q73" s="74"/>
      <c r="R73" s="74"/>
      <c r="S73" s="74"/>
      <c r="T73" s="74"/>
      <c r="U73" s="74"/>
      <c r="V73" s="74"/>
      <c r="W73" s="74"/>
      <c r="X73" s="74"/>
      <c r="Y73" s="74"/>
      <c r="Z73" s="74"/>
    </row>
    <row r="74" spans="1:26" ht="19.5" thickBot="1" x14ac:dyDescent="0.35">
      <c r="C74" s="40" t="str">
        <f>List!$B$5</f>
        <v>Qtest (input)</v>
      </c>
      <c r="D74" s="45" t="s">
        <v>194</v>
      </c>
      <c r="E74" s="41" t="e">
        <v>#N/A</v>
      </c>
      <c r="F74" s="41" t="e">
        <v>#N/A</v>
      </c>
      <c r="G74" s="41" t="e">
        <v>#N/A</v>
      </c>
      <c r="H74" s="41" t="e">
        <v>#N/A</v>
      </c>
      <c r="I74" s="73" t="e">
        <v>#N/A</v>
      </c>
      <c r="J74" s="73" t="e">
        <v>#N/A</v>
      </c>
      <c r="K74" s="73" t="e">
        <v>#N/A</v>
      </c>
      <c r="L74" s="73" t="e">
        <v>#N/A</v>
      </c>
      <c r="M74" s="73"/>
      <c r="N74" s="73"/>
      <c r="O74" s="73"/>
      <c r="P74" s="73"/>
      <c r="Q74" s="73"/>
      <c r="R74" s="73"/>
      <c r="S74" s="73"/>
      <c r="T74" s="73"/>
      <c r="U74" s="73"/>
      <c r="V74" s="73"/>
      <c r="W74" s="73"/>
      <c r="X74" s="73"/>
      <c r="Y74" s="73"/>
      <c r="Z74" s="73"/>
    </row>
    <row r="75" spans="1:26" x14ac:dyDescent="0.25">
      <c r="A75" s="52" t="str">
        <f>CONCATENATE(C74," - ",D75,"%")</f>
        <v>Qtest (input) - 0%</v>
      </c>
      <c r="C75" s="122" t="s">
        <v>124</v>
      </c>
      <c r="D75" s="11">
        <v>0</v>
      </c>
      <c r="E75" s="20">
        <v>3.7543700755720542</v>
      </c>
      <c r="F75" s="20">
        <v>13.126438255783256</v>
      </c>
      <c r="G75" s="20">
        <v>9.9394833043571005</v>
      </c>
      <c r="H75" s="69">
        <v>56.362727475273289</v>
      </c>
      <c r="I75" s="74">
        <v>52.627847943779273</v>
      </c>
      <c r="J75" s="74" t="e">
        <v>#N/A</v>
      </c>
      <c r="K75" s="74">
        <v>102.09613870813811</v>
      </c>
      <c r="L75" s="74">
        <v>43.611320589970489</v>
      </c>
      <c r="M75" s="74"/>
      <c r="N75" s="74"/>
      <c r="O75" s="74"/>
      <c r="P75" s="74"/>
      <c r="Q75" s="74"/>
      <c r="R75" s="74"/>
      <c r="S75" s="74"/>
      <c r="T75" s="74"/>
      <c r="U75" s="74"/>
      <c r="V75" s="74"/>
      <c r="W75" s="74"/>
      <c r="X75" s="74"/>
      <c r="Y75" s="74"/>
      <c r="Z75" s="74"/>
    </row>
    <row r="76" spans="1:26" x14ac:dyDescent="0.25">
      <c r="A76" s="52" t="str">
        <f>CONCATENATE(C74," - ",D76,"%")</f>
        <v>Qtest (input) - 10%</v>
      </c>
      <c r="C76" s="123"/>
      <c r="D76" s="94">
        <v>10</v>
      </c>
      <c r="E76" s="64" t="e">
        <v>#N/A</v>
      </c>
      <c r="F76" s="64" t="e">
        <v>#N/A</v>
      </c>
      <c r="G76" s="64" t="e">
        <v>#N/A</v>
      </c>
      <c r="H76" s="68" t="e">
        <v>#N/A</v>
      </c>
      <c r="I76" s="74" t="e">
        <v>#N/A</v>
      </c>
      <c r="J76" s="74" t="e">
        <v>#N/A</v>
      </c>
      <c r="K76" s="74">
        <v>98.607626578735051</v>
      </c>
      <c r="L76" s="74">
        <v>42.176449478743706</v>
      </c>
      <c r="M76" s="74"/>
      <c r="N76" s="74"/>
      <c r="O76" s="74"/>
      <c r="P76" s="74"/>
      <c r="Q76" s="74"/>
      <c r="R76" s="74"/>
      <c r="S76" s="74"/>
      <c r="T76" s="74"/>
      <c r="U76" s="74"/>
      <c r="V76" s="74"/>
      <c r="W76" s="74"/>
      <c r="X76" s="74"/>
      <c r="Y76" s="74"/>
      <c r="Z76" s="74"/>
    </row>
    <row r="77" spans="1:26" x14ac:dyDescent="0.25">
      <c r="A77" s="52" t="str">
        <f>CONCATENATE(C74," - ",D77,"%")</f>
        <v>Qtest (input) - 20%</v>
      </c>
      <c r="C77" s="123"/>
      <c r="D77" s="94">
        <v>20</v>
      </c>
      <c r="E77" s="64" t="e">
        <v>#N/A</v>
      </c>
      <c r="F77" s="64" t="e">
        <v>#N/A</v>
      </c>
      <c r="G77" s="64" t="e">
        <v>#N/A</v>
      </c>
      <c r="H77" s="68" t="e">
        <v>#N/A</v>
      </c>
      <c r="I77" s="74" t="e">
        <v>#N/A</v>
      </c>
      <c r="J77" s="74" t="e">
        <v>#N/A</v>
      </c>
      <c r="K77" s="74" t="e">
        <v>#N/A</v>
      </c>
      <c r="L77" s="74" t="e">
        <v>#N/A</v>
      </c>
      <c r="M77" s="74"/>
      <c r="N77" s="74"/>
      <c r="O77" s="74"/>
      <c r="P77" s="74"/>
      <c r="Q77" s="74"/>
      <c r="R77" s="74"/>
      <c r="S77" s="74"/>
      <c r="T77" s="74"/>
      <c r="U77" s="74"/>
      <c r="V77" s="74"/>
      <c r="W77" s="74"/>
      <c r="X77" s="74"/>
      <c r="Y77" s="74"/>
      <c r="Z77" s="74"/>
    </row>
    <row r="78" spans="1:26" x14ac:dyDescent="0.25">
      <c r="A78" s="52" t="str">
        <f>CONCATENATE(C74," - ",D78,"%")</f>
        <v>Qtest (input) - 23%</v>
      </c>
      <c r="C78" s="123"/>
      <c r="D78" s="94">
        <v>23</v>
      </c>
      <c r="E78" s="64">
        <v>3.4732477564826345</v>
      </c>
      <c r="F78" s="64">
        <v>12.18456235477286</v>
      </c>
      <c r="G78" s="64">
        <v>9.2600238493227316</v>
      </c>
      <c r="H78" s="68">
        <v>54.373503767017169</v>
      </c>
      <c r="I78" s="74">
        <v>51.526350622462253</v>
      </c>
      <c r="J78" s="74" t="e">
        <v>#N/A</v>
      </c>
      <c r="K78" s="74">
        <v>96.380395012246197</v>
      </c>
      <c r="L78" s="74">
        <v>40.390010326639761</v>
      </c>
      <c r="M78" s="74"/>
      <c r="N78" s="74"/>
      <c r="O78" s="74"/>
      <c r="P78" s="74"/>
      <c r="Q78" s="74"/>
      <c r="R78" s="74"/>
      <c r="S78" s="74"/>
      <c r="T78" s="74"/>
      <c r="U78" s="74"/>
      <c r="V78" s="74"/>
      <c r="W78" s="74"/>
      <c r="X78" s="74"/>
      <c r="Y78" s="74"/>
      <c r="Z78" s="74"/>
    </row>
    <row r="79" spans="1:26" x14ac:dyDescent="0.25">
      <c r="A79" s="52" t="str">
        <f>CONCATENATE(C74," - ",D79,"%")</f>
        <v>Qtest (input) - 30%</v>
      </c>
      <c r="C79" s="123"/>
      <c r="D79" s="94">
        <v>30</v>
      </c>
      <c r="E79" s="64" t="e">
        <v>#N/A</v>
      </c>
      <c r="F79" s="64" t="e">
        <v>#N/A</v>
      </c>
      <c r="G79" s="64" t="e">
        <v>#N/A</v>
      </c>
      <c r="H79" s="68" t="e">
        <v>#N/A</v>
      </c>
      <c r="I79" s="74" t="e">
        <v>#N/A</v>
      </c>
      <c r="J79" s="74" t="e">
        <v>#N/A</v>
      </c>
      <c r="K79" s="74">
        <v>92.720200050320997</v>
      </c>
      <c r="L79" s="74">
        <v>39.502979121117463</v>
      </c>
      <c r="M79" s="74"/>
      <c r="N79" s="74"/>
      <c r="O79" s="74"/>
      <c r="P79" s="74"/>
      <c r="Q79" s="74"/>
      <c r="R79" s="74"/>
      <c r="S79" s="74"/>
      <c r="T79" s="74"/>
      <c r="U79" s="74"/>
      <c r="V79" s="74"/>
      <c r="W79" s="74"/>
      <c r="X79" s="74"/>
      <c r="Y79" s="74"/>
      <c r="Z79" s="74"/>
    </row>
    <row r="80" spans="1:26" x14ac:dyDescent="0.25">
      <c r="A80" s="52" t="str">
        <f>CONCATENATE(C74," - ",D80,"%")</f>
        <v>Qtest (input) - 40%</v>
      </c>
      <c r="C80" s="123"/>
      <c r="D80" s="94">
        <v>40</v>
      </c>
      <c r="E80" s="64">
        <v>3.2775617118166762</v>
      </c>
      <c r="F80" s="64">
        <v>11.228282349549797</v>
      </c>
      <c r="G80" s="64">
        <v>8.8655248935135536</v>
      </c>
      <c r="H80" s="68">
        <v>49.210868211247607</v>
      </c>
      <c r="I80" s="74">
        <v>48.169590407773718</v>
      </c>
      <c r="J80" s="74" t="e">
        <v>#N/A</v>
      </c>
      <c r="K80" s="74">
        <v>90.414796776678799</v>
      </c>
      <c r="L80" s="74">
        <v>37.903828615651562</v>
      </c>
      <c r="M80" s="74"/>
      <c r="N80" s="74"/>
      <c r="O80" s="74"/>
      <c r="P80" s="74"/>
      <c r="Q80" s="74"/>
      <c r="R80" s="74"/>
      <c r="S80" s="74"/>
      <c r="T80" s="74"/>
      <c r="U80" s="74"/>
      <c r="V80" s="74"/>
      <c r="W80" s="74"/>
      <c r="X80" s="74"/>
      <c r="Y80" s="74"/>
      <c r="Z80" s="74"/>
    </row>
    <row r="81" spans="1:26" x14ac:dyDescent="0.25">
      <c r="A81" s="52" t="str">
        <f>CONCATENATE(C74," - ",D81,"%")</f>
        <v>Qtest (input) - 50%</v>
      </c>
      <c r="C81" s="123"/>
      <c r="D81" s="94">
        <v>50</v>
      </c>
      <c r="E81" s="64" t="e">
        <v>#N/A</v>
      </c>
      <c r="F81" s="64" t="e">
        <v>#N/A</v>
      </c>
      <c r="G81" s="64" t="e">
        <v>#N/A</v>
      </c>
      <c r="H81" s="68" t="e">
        <v>#N/A</v>
      </c>
      <c r="I81" s="74" t="e">
        <v>#N/A</v>
      </c>
      <c r="J81" s="74" t="e">
        <v>#N/A</v>
      </c>
      <c r="K81" s="74">
        <v>87.388010893848673</v>
      </c>
      <c r="L81" s="74">
        <v>36.047171078431369</v>
      </c>
      <c r="M81" s="74"/>
      <c r="N81" s="74"/>
      <c r="O81" s="74"/>
      <c r="P81" s="74"/>
      <c r="Q81" s="74"/>
      <c r="R81" s="74"/>
      <c r="S81" s="74"/>
      <c r="T81" s="74"/>
      <c r="U81" s="74"/>
      <c r="V81" s="74"/>
      <c r="W81" s="74"/>
      <c r="X81" s="74"/>
      <c r="Y81" s="74"/>
      <c r="Z81" s="74"/>
    </row>
    <row r="82" spans="1:26" ht="15.75" thickBot="1" x14ac:dyDescent="0.3">
      <c r="A82" s="52" t="str">
        <f>CONCATENATE(C74," - ",D82,"%")</f>
        <v>Qtest (input) - 60%</v>
      </c>
      <c r="C82" s="124"/>
      <c r="D82" s="95">
        <v>60</v>
      </c>
      <c r="E82" s="19" t="e">
        <v>#N/A</v>
      </c>
      <c r="F82" s="19" t="e">
        <v>#N/A</v>
      </c>
      <c r="G82" s="19" t="e">
        <v>#N/A</v>
      </c>
      <c r="H82" s="70" t="e">
        <v>#N/A</v>
      </c>
      <c r="I82" s="74" t="e">
        <v>#N/A</v>
      </c>
      <c r="J82" s="74" t="e">
        <v>#N/A</v>
      </c>
      <c r="K82" s="74">
        <v>84.675059915408639</v>
      </c>
      <c r="L82" s="74">
        <v>34.297095073399277</v>
      </c>
      <c r="M82" s="74"/>
      <c r="N82" s="74"/>
      <c r="O82" s="74"/>
      <c r="P82" s="74"/>
      <c r="Q82" s="74"/>
      <c r="R82" s="74"/>
      <c r="S82" s="74"/>
      <c r="T82" s="74"/>
      <c r="U82" s="74"/>
      <c r="V82" s="74"/>
      <c r="W82" s="74"/>
      <c r="X82" s="74"/>
      <c r="Y82" s="74"/>
      <c r="Z82" s="74"/>
    </row>
    <row r="83" spans="1:26" ht="18.95" customHeight="1" thickBot="1" x14ac:dyDescent="0.35">
      <c r="C83" s="40" t="str">
        <f>List!$B$11</f>
        <v>Flue gases temperatures</v>
      </c>
      <c r="D83" s="45" t="s">
        <v>195</v>
      </c>
      <c r="E83" s="41" t="e">
        <v>#N/A</v>
      </c>
      <c r="F83" s="41" t="e">
        <v>#N/A</v>
      </c>
      <c r="G83" s="41" t="e">
        <v>#N/A</v>
      </c>
      <c r="H83" s="41" t="e">
        <v>#N/A</v>
      </c>
      <c r="I83" s="73" t="e">
        <v>#N/A</v>
      </c>
      <c r="J83" s="73" t="e">
        <v>#N/A</v>
      </c>
      <c r="K83" s="73" t="e">
        <v>#N/A</v>
      </c>
      <c r="L83" s="73" t="e">
        <v>#N/A</v>
      </c>
      <c r="M83" s="73"/>
      <c r="N83" s="73"/>
      <c r="O83" s="73"/>
      <c r="P83" s="73"/>
      <c r="Q83" s="73"/>
      <c r="R83" s="73"/>
      <c r="S83" s="73"/>
      <c r="T83" s="73"/>
      <c r="U83" s="73"/>
      <c r="V83" s="73"/>
      <c r="W83" s="73"/>
      <c r="X83" s="73"/>
      <c r="Y83" s="73"/>
      <c r="Z83" s="73"/>
    </row>
    <row r="84" spans="1:26" ht="39" customHeight="1" x14ac:dyDescent="0.25">
      <c r="A84" s="52" t="str">
        <f>CONCATENATE(C83," - ",D84,"%")</f>
        <v>Flue gases temperatures - 0%</v>
      </c>
      <c r="C84" s="122" t="s">
        <v>124</v>
      </c>
      <c r="D84" s="11">
        <v>0</v>
      </c>
      <c r="E84" s="20">
        <v>55.4</v>
      </c>
      <c r="F84" s="20">
        <v>129.96</v>
      </c>
      <c r="G84" s="20">
        <v>102.74215222167972</v>
      </c>
      <c r="H84" s="69">
        <v>108.3</v>
      </c>
      <c r="I84" s="74">
        <v>162</v>
      </c>
      <c r="J84" s="74" t="e">
        <v>#N/A</v>
      </c>
      <c r="K84" s="74">
        <v>909</v>
      </c>
      <c r="L84" s="74">
        <v>68.099999999999994</v>
      </c>
      <c r="M84" s="74"/>
      <c r="N84" s="74"/>
      <c r="O84" s="74"/>
      <c r="P84" s="74"/>
      <c r="Q84" s="74"/>
      <c r="R84" s="74"/>
      <c r="S84" s="74"/>
      <c r="T84" s="74"/>
      <c r="U84" s="74"/>
      <c r="V84" s="74"/>
      <c r="W84" s="74"/>
      <c r="X84" s="74"/>
      <c r="Y84" s="74"/>
      <c r="Z84" s="74"/>
    </row>
    <row r="85" spans="1:26" x14ac:dyDescent="0.25">
      <c r="A85" s="52" t="str">
        <f>CONCATENATE(C83," - ",D85,"%")</f>
        <v>Flue gases temperatures - 10%</v>
      </c>
      <c r="C85" s="123"/>
      <c r="D85" s="94">
        <v>10</v>
      </c>
      <c r="E85" s="64" t="e">
        <v>#N/A</v>
      </c>
      <c r="F85" s="64" t="e">
        <v>#N/A</v>
      </c>
      <c r="G85" s="64" t="e">
        <v>#N/A</v>
      </c>
      <c r="H85" s="68" t="e">
        <v>#N/A</v>
      </c>
      <c r="I85" s="74" t="e">
        <v>#N/A</v>
      </c>
      <c r="J85" s="74" t="e">
        <v>#N/A</v>
      </c>
      <c r="K85" s="74">
        <v>895</v>
      </c>
      <c r="L85" s="74">
        <v>68</v>
      </c>
      <c r="M85" s="74"/>
      <c r="N85" s="74"/>
      <c r="O85" s="74"/>
      <c r="P85" s="74"/>
      <c r="Q85" s="74"/>
      <c r="R85" s="74"/>
      <c r="S85" s="74"/>
      <c r="T85" s="74"/>
      <c r="U85" s="74"/>
      <c r="V85" s="74"/>
      <c r="W85" s="74"/>
      <c r="X85" s="74"/>
      <c r="Y85" s="74"/>
      <c r="Z85" s="74"/>
    </row>
    <row r="86" spans="1:26" x14ac:dyDescent="0.25">
      <c r="A86" s="52" t="str">
        <f>CONCATENATE(C83," - ",D86,"%")</f>
        <v>Flue gases temperatures - 20%</v>
      </c>
      <c r="C86" s="123"/>
      <c r="D86" s="94">
        <v>20</v>
      </c>
      <c r="E86" s="64" t="e">
        <v>#N/A</v>
      </c>
      <c r="F86" s="64" t="e">
        <v>#N/A</v>
      </c>
      <c r="G86" s="64" t="e">
        <v>#N/A</v>
      </c>
      <c r="H86" s="68" t="e">
        <v>#N/A</v>
      </c>
      <c r="I86" s="74" t="e">
        <v>#N/A</v>
      </c>
      <c r="J86" s="74" t="e">
        <v>#N/A</v>
      </c>
      <c r="K86" s="74" t="e">
        <v>#N/A</v>
      </c>
      <c r="L86" s="74" t="e">
        <v>#N/A</v>
      </c>
      <c r="M86" s="74"/>
      <c r="N86" s="74"/>
      <c r="O86" s="74"/>
      <c r="P86" s="74"/>
      <c r="Q86" s="74"/>
      <c r="R86" s="74"/>
      <c r="S86" s="74"/>
      <c r="T86" s="74"/>
      <c r="U86" s="74"/>
      <c r="V86" s="74"/>
      <c r="W86" s="74"/>
      <c r="X86" s="74"/>
      <c r="Y86" s="74"/>
      <c r="Z86" s="74"/>
    </row>
    <row r="87" spans="1:26" x14ac:dyDescent="0.25">
      <c r="A87" s="52" t="str">
        <f>CONCATENATE(C83," - ",D87,"%")</f>
        <v>Flue gases temperatures - 23%</v>
      </c>
      <c r="C87" s="123"/>
      <c r="D87" s="94">
        <v>23</v>
      </c>
      <c r="E87" s="64">
        <v>53.6</v>
      </c>
      <c r="F87" s="64">
        <v>144.86000000000001</v>
      </c>
      <c r="G87" s="64">
        <v>95.763478027343766</v>
      </c>
      <c r="H87" s="68">
        <v>106.2</v>
      </c>
      <c r="I87" s="74">
        <v>167.4</v>
      </c>
      <c r="J87" s="74" t="e">
        <v>#N/A</v>
      </c>
      <c r="K87" s="74">
        <v>878</v>
      </c>
      <c r="L87" s="74">
        <v>66.8</v>
      </c>
      <c r="M87" s="74"/>
      <c r="N87" s="74"/>
      <c r="O87" s="74"/>
      <c r="P87" s="74"/>
      <c r="Q87" s="74"/>
      <c r="R87" s="74"/>
      <c r="S87" s="74"/>
      <c r="T87" s="74"/>
      <c r="U87" s="74"/>
      <c r="V87" s="74"/>
      <c r="W87" s="74"/>
      <c r="X87" s="74"/>
      <c r="Y87" s="74"/>
      <c r="Z87" s="74"/>
    </row>
    <row r="88" spans="1:26" x14ac:dyDescent="0.25">
      <c r="A88" s="52" t="str">
        <f>CONCATENATE(C83," - ",D88,"%")</f>
        <v>Flue gases temperatures - 30%</v>
      </c>
      <c r="C88" s="123"/>
      <c r="D88" s="94">
        <v>30</v>
      </c>
      <c r="E88" s="64" t="e">
        <v>#N/A</v>
      </c>
      <c r="F88" s="64" t="e">
        <v>#N/A</v>
      </c>
      <c r="G88" s="64" t="e">
        <v>#N/A</v>
      </c>
      <c r="H88" s="68" t="e">
        <v>#N/A</v>
      </c>
      <c r="I88" s="74" t="e">
        <v>#N/A</v>
      </c>
      <c r="J88" s="74" t="e">
        <v>#N/A</v>
      </c>
      <c r="K88" s="74">
        <v>863</v>
      </c>
      <c r="L88" s="74">
        <v>67</v>
      </c>
      <c r="M88" s="74"/>
      <c r="N88" s="74"/>
      <c r="O88" s="74"/>
      <c r="P88" s="74"/>
      <c r="Q88" s="74"/>
      <c r="R88" s="74"/>
      <c r="S88" s="74"/>
      <c r="T88" s="74"/>
      <c r="U88" s="74"/>
      <c r="V88" s="74"/>
      <c r="W88" s="74"/>
      <c r="X88" s="74"/>
      <c r="Y88" s="74"/>
      <c r="Z88" s="74"/>
    </row>
    <row r="89" spans="1:26" x14ac:dyDescent="0.25">
      <c r="A89" s="52" t="str">
        <f>CONCATENATE(C83," - ",D89,"%")</f>
        <v>Flue gases temperatures - 40%</v>
      </c>
      <c r="C89" s="123"/>
      <c r="D89" s="94">
        <v>40</v>
      </c>
      <c r="E89" s="64">
        <v>51.5</v>
      </c>
      <c r="F89" s="64">
        <v>126.25</v>
      </c>
      <c r="G89" s="64">
        <v>99.246669921875039</v>
      </c>
      <c r="H89" s="68">
        <v>104.2</v>
      </c>
      <c r="I89" s="74">
        <v>168.1</v>
      </c>
      <c r="J89" s="74" t="e">
        <v>#N/A</v>
      </c>
      <c r="K89" s="74">
        <v>846</v>
      </c>
      <c r="L89" s="74">
        <v>66.099999999999994</v>
      </c>
      <c r="M89" s="74"/>
      <c r="N89" s="74"/>
      <c r="O89" s="74"/>
      <c r="P89" s="74"/>
      <c r="Q89" s="74"/>
      <c r="R89" s="74"/>
      <c r="S89" s="74"/>
      <c r="T89" s="74"/>
      <c r="U89" s="74"/>
      <c r="V89" s="74"/>
      <c r="W89" s="74"/>
      <c r="X89" s="74"/>
      <c r="Y89" s="74"/>
      <c r="Z89" s="74"/>
    </row>
    <row r="90" spans="1:26" x14ac:dyDescent="0.25">
      <c r="A90" s="52" t="str">
        <f>CONCATENATE(C83," - ",D90,"%")</f>
        <v>Flue gases temperatures - 50%</v>
      </c>
      <c r="C90" s="123"/>
      <c r="D90" s="94">
        <v>50</v>
      </c>
      <c r="E90" s="64" t="e">
        <v>#N/A</v>
      </c>
      <c r="F90" s="64" t="e">
        <v>#N/A</v>
      </c>
      <c r="G90" s="64" t="e">
        <v>#N/A</v>
      </c>
      <c r="H90" s="68" t="e">
        <v>#N/A</v>
      </c>
      <c r="I90" s="74" t="e">
        <v>#N/A</v>
      </c>
      <c r="J90" s="74" t="e">
        <v>#N/A</v>
      </c>
      <c r="K90" s="74">
        <v>827</v>
      </c>
      <c r="L90" s="74">
        <v>64.900000000000006</v>
      </c>
      <c r="M90" s="74"/>
      <c r="N90" s="74"/>
      <c r="O90" s="74"/>
      <c r="P90" s="74"/>
      <c r="Q90" s="74"/>
      <c r="R90" s="74"/>
      <c r="S90" s="74"/>
      <c r="T90" s="74"/>
      <c r="U90" s="74"/>
      <c r="V90" s="74"/>
      <c r="W90" s="74"/>
      <c r="X90" s="74"/>
      <c r="Y90" s="74"/>
      <c r="Z90" s="74"/>
    </row>
    <row r="91" spans="1:26" ht="15.75" thickBot="1" x14ac:dyDescent="0.3">
      <c r="A91" s="52" t="str">
        <f>CONCATENATE(C83," - ",D91,"%")</f>
        <v>Flue gases temperatures - 60%</v>
      </c>
      <c r="C91" s="124"/>
      <c r="D91" s="95">
        <v>60</v>
      </c>
      <c r="E91" s="116" t="e">
        <v>#N/A</v>
      </c>
      <c r="F91" s="116" t="e">
        <v>#N/A</v>
      </c>
      <c r="G91" s="116" t="e">
        <v>#N/A</v>
      </c>
      <c r="H91" s="112" t="e">
        <v>#N/A</v>
      </c>
      <c r="I91" s="74" t="e">
        <v>#N/A</v>
      </c>
      <c r="J91" s="74" t="e">
        <v>#N/A</v>
      </c>
      <c r="K91" s="74">
        <v>811</v>
      </c>
      <c r="L91" s="74">
        <v>64.900000000000006</v>
      </c>
      <c r="M91" s="74"/>
      <c r="N91" s="74"/>
      <c r="O91" s="74"/>
      <c r="P91" s="74"/>
      <c r="Q91" s="74"/>
      <c r="R91" s="74"/>
      <c r="S91" s="74"/>
      <c r="T91" s="74"/>
      <c r="U91" s="74"/>
      <c r="V91" s="74"/>
      <c r="W91" s="74"/>
      <c r="X91" s="74"/>
      <c r="Y91" s="74"/>
      <c r="Z91" s="74"/>
    </row>
    <row r="92" spans="1:26" ht="19.5" thickBot="1" x14ac:dyDescent="0.35">
      <c r="C92" s="40" t="str">
        <f>List!$B$9</f>
        <v>CO2 emissions</v>
      </c>
      <c r="D92" s="45" t="s">
        <v>196</v>
      </c>
      <c r="E92" s="41" t="e">
        <v>#N/A</v>
      </c>
      <c r="F92" s="41" t="e">
        <v>#N/A</v>
      </c>
      <c r="G92" s="41" t="e">
        <v>#N/A</v>
      </c>
      <c r="H92" s="41" t="e">
        <v>#N/A</v>
      </c>
      <c r="I92" s="73" t="e">
        <v>#N/A</v>
      </c>
      <c r="J92" s="73" t="e">
        <v>#N/A</v>
      </c>
      <c r="K92" s="73" t="e">
        <v>#N/A</v>
      </c>
      <c r="L92" s="73" t="e">
        <v>#N/A</v>
      </c>
      <c r="M92" s="73"/>
      <c r="N92" s="73"/>
      <c r="O92" s="73"/>
      <c r="P92" s="73"/>
      <c r="Q92" s="73"/>
      <c r="R92" s="73"/>
      <c r="S92" s="73"/>
      <c r="T92" s="73"/>
      <c r="U92" s="73"/>
      <c r="V92" s="73"/>
      <c r="W92" s="73"/>
      <c r="X92" s="73"/>
      <c r="Y92" s="73"/>
      <c r="Z92" s="73"/>
    </row>
    <row r="93" spans="1:26" x14ac:dyDescent="0.25">
      <c r="A93" s="52" t="str">
        <f>CONCATENATE(C92," - ",D93,"%")</f>
        <v>CO2 emissions - 0%</v>
      </c>
      <c r="C93" s="122" t="s">
        <v>124</v>
      </c>
      <c r="D93" s="11">
        <v>0</v>
      </c>
      <c r="E93" s="20">
        <v>0.26</v>
      </c>
      <c r="F93" s="20">
        <v>10.84</v>
      </c>
      <c r="G93" s="20">
        <v>5.9358406066894531</v>
      </c>
      <c r="H93" s="69">
        <v>9.3000000000000007</v>
      </c>
      <c r="I93" s="74">
        <v>6.8</v>
      </c>
      <c r="J93" s="74" t="e">
        <v>#N/A</v>
      </c>
      <c r="K93" s="74">
        <v>4.1900000000000004</v>
      </c>
      <c r="L93" s="74">
        <v>8.8699999999999992</v>
      </c>
      <c r="M93" s="74"/>
      <c r="N93" s="74"/>
      <c r="O93" s="74"/>
      <c r="P93" s="74"/>
      <c r="Q93" s="74"/>
      <c r="R93" s="74"/>
      <c r="S93" s="74"/>
      <c r="T93" s="74"/>
      <c r="U93" s="74"/>
      <c r="V93" s="74"/>
      <c r="W93" s="74"/>
      <c r="X93" s="74"/>
      <c r="Y93" s="74"/>
      <c r="Z93" s="74"/>
    </row>
    <row r="94" spans="1:26" x14ac:dyDescent="0.25">
      <c r="A94" s="52" t="str">
        <f>CONCATENATE(C92," - ",D94,"%")</f>
        <v>CO2 emissions - 10%</v>
      </c>
      <c r="C94" s="123"/>
      <c r="D94" s="94">
        <v>10</v>
      </c>
      <c r="E94" s="64" t="e">
        <v>#N/A</v>
      </c>
      <c r="F94" s="64" t="e">
        <v>#N/A</v>
      </c>
      <c r="G94" s="64" t="e">
        <v>#N/A</v>
      </c>
      <c r="H94" s="68" t="e">
        <v>#N/A</v>
      </c>
      <c r="I94" s="74" t="e">
        <v>#N/A</v>
      </c>
      <c r="J94" s="74" t="e">
        <v>#N/A</v>
      </c>
      <c r="K94" s="74">
        <v>3.94</v>
      </c>
      <c r="L94" s="74">
        <v>8.36</v>
      </c>
      <c r="M94" s="74"/>
      <c r="N94" s="74"/>
      <c r="O94" s="74"/>
      <c r="P94" s="74"/>
      <c r="Q94" s="74"/>
      <c r="R94" s="74"/>
      <c r="S94" s="74"/>
      <c r="T94" s="74"/>
      <c r="U94" s="74"/>
      <c r="V94" s="74"/>
      <c r="W94" s="74"/>
      <c r="X94" s="74"/>
      <c r="Y94" s="74"/>
      <c r="Z94" s="74"/>
    </row>
    <row r="95" spans="1:26" x14ac:dyDescent="0.25">
      <c r="A95" s="52" t="str">
        <f>CONCATENATE(C92," - ",D95,"%")</f>
        <v>CO2 emissions - 20%</v>
      </c>
      <c r="C95" s="123"/>
      <c r="D95" s="94">
        <v>20</v>
      </c>
      <c r="E95" s="64" t="e">
        <v>#N/A</v>
      </c>
      <c r="F95" s="64" t="e">
        <v>#N/A</v>
      </c>
      <c r="G95" s="64" t="e">
        <v>#N/A</v>
      </c>
      <c r="H95" s="68" t="e">
        <v>#N/A</v>
      </c>
      <c r="I95" s="74" t="e">
        <v>#N/A</v>
      </c>
      <c r="J95" s="74" t="e">
        <v>#N/A</v>
      </c>
      <c r="K95" s="74" t="e">
        <v>#N/A</v>
      </c>
      <c r="L95" s="74" t="e">
        <v>#N/A</v>
      </c>
      <c r="M95" s="74"/>
      <c r="N95" s="74"/>
      <c r="O95" s="74"/>
      <c r="P95" s="74"/>
      <c r="Q95" s="74"/>
      <c r="R95" s="74"/>
      <c r="S95" s="74"/>
      <c r="T95" s="74"/>
      <c r="U95" s="74"/>
      <c r="V95" s="74"/>
      <c r="W95" s="74"/>
      <c r="X95" s="74"/>
      <c r="Y95" s="74"/>
      <c r="Z95" s="74"/>
    </row>
    <row r="96" spans="1:26" x14ac:dyDescent="0.25">
      <c r="A96" s="52" t="str">
        <f>CONCATENATE(C92," - ",D96,"%")</f>
        <v>CO2 emissions - 23%</v>
      </c>
      <c r="C96" s="123"/>
      <c r="D96" s="94">
        <v>23</v>
      </c>
      <c r="E96" s="64">
        <v>0.26</v>
      </c>
      <c r="F96" s="64">
        <v>10.67</v>
      </c>
      <c r="G96" s="64">
        <v>5.2313995361328125</v>
      </c>
      <c r="H96" s="68">
        <v>8.5</v>
      </c>
      <c r="I96" s="74">
        <v>6.5</v>
      </c>
      <c r="J96" s="74" t="e">
        <v>#N/A</v>
      </c>
      <c r="K96" s="74">
        <v>3.53</v>
      </c>
      <c r="L96" s="74">
        <v>7.62</v>
      </c>
      <c r="M96" s="74"/>
      <c r="N96" s="74"/>
      <c r="O96" s="74"/>
      <c r="P96" s="74"/>
      <c r="Q96" s="74"/>
      <c r="R96" s="74"/>
      <c r="S96" s="74"/>
      <c r="T96" s="74"/>
      <c r="U96" s="74"/>
      <c r="V96" s="74"/>
      <c r="W96" s="74"/>
      <c r="X96" s="74"/>
      <c r="Y96" s="74"/>
      <c r="Z96" s="74"/>
    </row>
    <row r="97" spans="1:26" x14ac:dyDescent="0.25">
      <c r="A97" s="52" t="str">
        <f>CONCATENATE(C92," - ",D97,"%")</f>
        <v>CO2 emissions - 30%</v>
      </c>
      <c r="C97" s="123"/>
      <c r="D97" s="94">
        <v>30</v>
      </c>
      <c r="E97" s="64" t="e">
        <v>#N/A</v>
      </c>
      <c r="F97" s="64" t="e">
        <v>#N/A</v>
      </c>
      <c r="G97" s="64" t="e">
        <v>#N/A</v>
      </c>
      <c r="H97" s="68" t="e">
        <v>#N/A</v>
      </c>
      <c r="I97" s="74" t="e">
        <v>#N/A</v>
      </c>
      <c r="J97" s="74" t="e">
        <v>#N/A</v>
      </c>
      <c r="K97" s="74">
        <v>3.33</v>
      </c>
      <c r="L97" s="74">
        <v>7.14</v>
      </c>
      <c r="M97" s="74"/>
      <c r="N97" s="74"/>
      <c r="O97" s="74"/>
      <c r="P97" s="74"/>
      <c r="Q97" s="74"/>
      <c r="R97" s="74"/>
      <c r="S97" s="74"/>
      <c r="T97" s="74"/>
      <c r="U97" s="74"/>
      <c r="V97" s="74"/>
      <c r="W97" s="74"/>
      <c r="X97" s="74"/>
      <c r="Y97" s="74"/>
      <c r="Z97" s="74"/>
    </row>
    <row r="98" spans="1:26" x14ac:dyDescent="0.25">
      <c r="A98" s="52" t="str">
        <f>CONCATENATE(C92," - ",D98,"%")</f>
        <v>CO2 emissions - 40%</v>
      </c>
      <c r="C98" s="123"/>
      <c r="D98" s="94">
        <v>40</v>
      </c>
      <c r="E98" s="64">
        <v>0.22</v>
      </c>
      <c r="F98" s="64">
        <v>9.3000000000000007</v>
      </c>
      <c r="G98" s="64">
        <v>4.2532730102539063</v>
      </c>
      <c r="H98" s="68">
        <v>8</v>
      </c>
      <c r="I98" s="74">
        <v>5.9</v>
      </c>
      <c r="J98" s="74" t="e">
        <v>#N/A</v>
      </c>
      <c r="K98" s="74">
        <v>3.02</v>
      </c>
      <c r="L98" s="74">
        <v>6.49</v>
      </c>
      <c r="M98" s="74"/>
      <c r="N98" s="74"/>
      <c r="O98" s="74"/>
      <c r="P98" s="74"/>
      <c r="Q98" s="74"/>
      <c r="R98" s="74"/>
      <c r="S98" s="74"/>
      <c r="T98" s="74"/>
      <c r="U98" s="74"/>
      <c r="V98" s="74"/>
      <c r="W98" s="74"/>
      <c r="X98" s="74"/>
      <c r="Y98" s="74"/>
      <c r="Z98" s="74"/>
    </row>
    <row r="99" spans="1:26" x14ac:dyDescent="0.25">
      <c r="A99" s="52" t="str">
        <f>CONCATENATE(C92," - ",D99,"%")</f>
        <v>CO2 emissions - 50%</v>
      </c>
      <c r="C99" s="123"/>
      <c r="D99" s="94">
        <v>50</v>
      </c>
      <c r="E99" s="64" t="e">
        <v>#N/A</v>
      </c>
      <c r="F99" s="64" t="e">
        <v>#N/A</v>
      </c>
      <c r="G99" s="64" t="e">
        <v>#N/A</v>
      </c>
      <c r="H99" s="68" t="e">
        <v>#N/A</v>
      </c>
      <c r="I99" s="74" t="e">
        <v>#N/A</v>
      </c>
      <c r="J99" s="74" t="e">
        <v>#N/A</v>
      </c>
      <c r="K99" s="74">
        <v>2.67</v>
      </c>
      <c r="L99" s="74">
        <v>5.76</v>
      </c>
      <c r="M99" s="74"/>
      <c r="N99" s="74"/>
      <c r="O99" s="74"/>
      <c r="P99" s="74"/>
      <c r="Q99" s="74"/>
      <c r="R99" s="74"/>
      <c r="S99" s="74"/>
      <c r="T99" s="74"/>
      <c r="U99" s="74"/>
      <c r="V99" s="74"/>
      <c r="W99" s="74"/>
      <c r="X99" s="74"/>
      <c r="Y99" s="74"/>
      <c r="Z99" s="74"/>
    </row>
    <row r="100" spans="1:26" ht="15.75" thickBot="1" x14ac:dyDescent="0.3">
      <c r="A100" s="52" t="str">
        <f>CONCATENATE(C92," - ",D100,"%")</f>
        <v>CO2 emissions - 60%</v>
      </c>
      <c r="C100" s="124"/>
      <c r="D100" s="95">
        <v>60</v>
      </c>
      <c r="E100" s="116" t="e">
        <v>#N/A</v>
      </c>
      <c r="F100" s="116" t="e">
        <v>#N/A</v>
      </c>
      <c r="G100" s="116" t="e">
        <v>#N/A</v>
      </c>
      <c r="H100" s="112" t="e">
        <v>#N/A</v>
      </c>
      <c r="I100" s="74" t="e">
        <v>#N/A</v>
      </c>
      <c r="J100" s="74" t="e">
        <v>#N/A</v>
      </c>
      <c r="K100" s="74">
        <v>2.3199999999999998</v>
      </c>
      <c r="L100" s="74">
        <v>4.97</v>
      </c>
      <c r="M100" s="74"/>
      <c r="N100" s="74"/>
      <c r="O100" s="74"/>
      <c r="P100" s="74"/>
      <c r="Q100" s="74"/>
      <c r="R100" s="74"/>
      <c r="S100" s="74"/>
      <c r="T100" s="74"/>
      <c r="U100" s="74"/>
      <c r="V100" s="74"/>
      <c r="W100" s="74"/>
      <c r="X100" s="74"/>
      <c r="Y100" s="74"/>
      <c r="Z100" s="74"/>
    </row>
    <row r="101" spans="1:26" ht="19.5" thickBot="1" x14ac:dyDescent="0.35">
      <c r="C101" s="40" t="str">
        <f>List!$B$10</f>
        <v>O2 emissions</v>
      </c>
      <c r="D101" s="45" t="s">
        <v>196</v>
      </c>
      <c r="E101" s="41" t="e">
        <v>#N/A</v>
      </c>
      <c r="F101" s="41" t="e">
        <v>#N/A</v>
      </c>
      <c r="G101" s="41" t="e">
        <v>#N/A</v>
      </c>
      <c r="H101" s="41" t="e">
        <v>#N/A</v>
      </c>
      <c r="I101" s="73" t="e">
        <v>#N/A</v>
      </c>
      <c r="J101" s="73" t="e">
        <v>#N/A</v>
      </c>
      <c r="K101" s="73" t="e">
        <v>#N/A</v>
      </c>
      <c r="L101" s="73" t="e">
        <v>#N/A</v>
      </c>
      <c r="M101" s="73"/>
      <c r="N101" s="73"/>
      <c r="O101" s="73"/>
      <c r="P101" s="73"/>
      <c r="Q101" s="73"/>
      <c r="R101" s="73"/>
      <c r="S101" s="73"/>
      <c r="T101" s="73"/>
      <c r="U101" s="73"/>
      <c r="V101" s="73"/>
      <c r="W101" s="73"/>
      <c r="X101" s="73"/>
      <c r="Y101" s="73"/>
      <c r="Z101" s="73"/>
    </row>
    <row r="102" spans="1:26" x14ac:dyDescent="0.25">
      <c r="A102" s="52" t="str">
        <f>CONCATENATE(C101," - ",D102,"%")</f>
        <v>O2 emissions - 0%</v>
      </c>
      <c r="C102" s="122" t="s">
        <v>124</v>
      </c>
      <c r="D102" s="11">
        <v>0</v>
      </c>
      <c r="E102" s="20">
        <v>20.6</v>
      </c>
      <c r="F102" s="20" t="e">
        <v>#N/A</v>
      </c>
      <c r="G102" s="20" t="e">
        <v>#N/A</v>
      </c>
      <c r="H102" s="69">
        <v>4.3</v>
      </c>
      <c r="I102" s="74">
        <v>8.6</v>
      </c>
      <c r="J102" s="74" t="e">
        <v>#N/A</v>
      </c>
      <c r="K102" s="74">
        <v>13.47</v>
      </c>
      <c r="L102" s="74">
        <v>4.8600000000000003</v>
      </c>
      <c r="M102" s="74"/>
      <c r="N102" s="74"/>
      <c r="O102" s="74"/>
      <c r="P102" s="74"/>
      <c r="Q102" s="74"/>
      <c r="R102" s="74"/>
      <c r="S102" s="74"/>
      <c r="T102" s="74"/>
      <c r="U102" s="74"/>
      <c r="V102" s="74"/>
      <c r="W102" s="74"/>
      <c r="X102" s="74"/>
      <c r="Y102" s="74"/>
      <c r="Z102" s="74"/>
    </row>
    <row r="103" spans="1:26" x14ac:dyDescent="0.25">
      <c r="A103" s="52" t="str">
        <f>CONCATENATE(C101," - ",D103,"%")</f>
        <v>O2 emissions - 10%</v>
      </c>
      <c r="C103" s="123"/>
      <c r="D103" s="94">
        <v>10</v>
      </c>
      <c r="E103" s="64" t="e">
        <v>#N/A</v>
      </c>
      <c r="F103" s="64" t="e">
        <v>#N/A</v>
      </c>
      <c r="G103" s="64" t="e">
        <v>#N/A</v>
      </c>
      <c r="H103" s="68" t="e">
        <v>#N/A</v>
      </c>
      <c r="I103" s="74" t="e">
        <v>#N/A</v>
      </c>
      <c r="J103" s="74" t="e">
        <v>#N/A</v>
      </c>
      <c r="K103" s="74">
        <v>13.74</v>
      </c>
      <c r="L103" s="74">
        <v>5.35</v>
      </c>
      <c r="M103" s="74"/>
      <c r="N103" s="74"/>
      <c r="O103" s="74"/>
      <c r="P103" s="74"/>
      <c r="Q103" s="74"/>
      <c r="R103" s="74"/>
      <c r="S103" s="74"/>
      <c r="T103" s="74"/>
      <c r="U103" s="74"/>
      <c r="V103" s="74"/>
      <c r="W103" s="74"/>
      <c r="X103" s="74"/>
      <c r="Y103" s="74"/>
      <c r="Z103" s="74"/>
    </row>
    <row r="104" spans="1:26" x14ac:dyDescent="0.25">
      <c r="A104" s="52" t="str">
        <f>CONCATENATE(C101," - ",D104,"%")</f>
        <v>O2 emissions - 20%</v>
      </c>
      <c r="C104" s="123"/>
      <c r="D104" s="94">
        <v>20</v>
      </c>
      <c r="E104" s="64" t="e">
        <v>#N/A</v>
      </c>
      <c r="F104" s="64" t="e">
        <v>#N/A</v>
      </c>
      <c r="G104" s="64" t="e">
        <v>#N/A</v>
      </c>
      <c r="H104" s="68" t="e">
        <v>#N/A</v>
      </c>
      <c r="I104" s="74" t="e">
        <v>#N/A</v>
      </c>
      <c r="J104" s="74" t="e">
        <v>#N/A</v>
      </c>
      <c r="K104" s="74" t="e">
        <v>#N/A</v>
      </c>
      <c r="L104" s="74" t="e">
        <v>#N/A</v>
      </c>
      <c r="M104" s="74"/>
      <c r="N104" s="74"/>
      <c r="O104" s="74"/>
      <c r="P104" s="74"/>
      <c r="Q104" s="74"/>
      <c r="R104" s="74"/>
      <c r="S104" s="74"/>
      <c r="T104" s="74"/>
      <c r="U104" s="74"/>
      <c r="V104" s="74"/>
      <c r="W104" s="74"/>
      <c r="X104" s="74"/>
      <c r="Y104" s="74"/>
      <c r="Z104" s="74"/>
    </row>
    <row r="105" spans="1:26" x14ac:dyDescent="0.25">
      <c r="A105" s="52" t="str">
        <f>CONCATENATE(C101," - ",D105,"%")</f>
        <v>O2 emissions - 23%</v>
      </c>
      <c r="C105" s="123"/>
      <c r="D105" s="94">
        <v>23</v>
      </c>
      <c r="E105" s="64">
        <v>20.76</v>
      </c>
      <c r="F105" s="64" t="e">
        <v>#N/A</v>
      </c>
      <c r="G105" s="64" t="e">
        <v>#N/A</v>
      </c>
      <c r="H105" s="68">
        <v>5.7</v>
      </c>
      <c r="I105" s="74">
        <v>9.3000000000000007</v>
      </c>
      <c r="J105" s="74" t="e">
        <v>#N/A</v>
      </c>
      <c r="K105" s="74">
        <v>14.23</v>
      </c>
      <c r="L105" s="74">
        <v>6.11</v>
      </c>
      <c r="M105" s="74"/>
      <c r="N105" s="74"/>
      <c r="O105" s="74"/>
      <c r="P105" s="74"/>
      <c r="Q105" s="74"/>
      <c r="R105" s="74"/>
      <c r="S105" s="74"/>
      <c r="T105" s="74"/>
      <c r="U105" s="74"/>
      <c r="V105" s="74"/>
      <c r="W105" s="74"/>
      <c r="X105" s="74"/>
      <c r="Y105" s="74"/>
      <c r="Z105" s="74"/>
    </row>
    <row r="106" spans="1:26" x14ac:dyDescent="0.25">
      <c r="A106" s="52" t="str">
        <f>CONCATENATE(C101," - ",D106,"%")</f>
        <v>O2 emissions - 30%</v>
      </c>
      <c r="C106" s="123"/>
      <c r="D106" s="94">
        <v>30</v>
      </c>
      <c r="E106" s="64" t="e">
        <v>#N/A</v>
      </c>
      <c r="F106" s="64" t="e">
        <v>#N/A</v>
      </c>
      <c r="G106" s="64" t="e">
        <v>#N/A</v>
      </c>
      <c r="H106" s="68" t="e">
        <v>#N/A</v>
      </c>
      <c r="I106" s="74" t="e">
        <v>#N/A</v>
      </c>
      <c r="J106" s="74" t="e">
        <v>#N/A</v>
      </c>
      <c r="K106" s="74">
        <v>14.49</v>
      </c>
      <c r="L106" s="74">
        <v>6.6</v>
      </c>
      <c r="M106" s="74"/>
      <c r="N106" s="74"/>
      <c r="O106" s="74"/>
      <c r="P106" s="74"/>
      <c r="Q106" s="74"/>
      <c r="R106" s="74"/>
      <c r="S106" s="74"/>
      <c r="T106" s="74"/>
      <c r="U106" s="74"/>
      <c r="V106" s="74"/>
      <c r="W106" s="74"/>
      <c r="X106" s="74"/>
      <c r="Y106" s="74"/>
      <c r="Z106" s="74"/>
    </row>
    <row r="107" spans="1:26" x14ac:dyDescent="0.25">
      <c r="A107" s="52" t="str">
        <f>CONCATENATE(C101," - ",D107,"%")</f>
        <v>O2 emissions - 40%</v>
      </c>
      <c r="C107" s="123"/>
      <c r="D107" s="94">
        <v>40</v>
      </c>
      <c r="E107" s="64">
        <v>20.79</v>
      </c>
      <c r="F107" s="64" t="e">
        <v>#N/A</v>
      </c>
      <c r="G107" s="64" t="e">
        <v>#N/A</v>
      </c>
      <c r="H107" s="68">
        <v>6.7</v>
      </c>
      <c r="I107" s="74">
        <v>10.199999999999999</v>
      </c>
      <c r="J107" s="74" t="e">
        <v>#N/A</v>
      </c>
      <c r="K107" s="74">
        <v>14.79</v>
      </c>
      <c r="L107" s="74">
        <v>7.24</v>
      </c>
      <c r="M107" s="74"/>
      <c r="N107" s="74"/>
      <c r="O107" s="74"/>
      <c r="P107" s="74"/>
      <c r="Q107" s="74"/>
      <c r="R107" s="74"/>
      <c r="S107" s="74"/>
      <c r="T107" s="74"/>
      <c r="U107" s="74"/>
      <c r="V107" s="74"/>
      <c r="W107" s="74"/>
      <c r="X107" s="74"/>
      <c r="Y107" s="74"/>
      <c r="Z107" s="74"/>
    </row>
    <row r="108" spans="1:26" x14ac:dyDescent="0.25">
      <c r="A108" s="52" t="str">
        <f>CONCATENATE(C101," - ",D108,"%")</f>
        <v>O2 emissions - 50%</v>
      </c>
      <c r="C108" s="123"/>
      <c r="D108" s="94">
        <v>50</v>
      </c>
      <c r="E108" s="64" t="e">
        <v>#N/A</v>
      </c>
      <c r="F108" s="64" t="e">
        <v>#N/A</v>
      </c>
      <c r="G108" s="64" t="e">
        <v>#N/A</v>
      </c>
      <c r="H108" s="68" t="e">
        <v>#N/A</v>
      </c>
      <c r="I108" s="74" t="e">
        <v>#N/A</v>
      </c>
      <c r="J108" s="74" t="e">
        <v>#N/A</v>
      </c>
      <c r="K108" s="74">
        <v>15.23</v>
      </c>
      <c r="L108" s="74">
        <v>7.99</v>
      </c>
      <c r="M108" s="74"/>
      <c r="N108" s="74"/>
      <c r="O108" s="74"/>
      <c r="P108" s="74"/>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6" t="e">
        <v>#N/A</v>
      </c>
      <c r="F109" s="116" t="e">
        <v>#N/A</v>
      </c>
      <c r="G109" s="116" t="e">
        <v>#N/A</v>
      </c>
      <c r="H109" s="112" t="e">
        <v>#N/A</v>
      </c>
      <c r="I109" s="74" t="e">
        <v>#N/A</v>
      </c>
      <c r="J109" s="74" t="e">
        <v>#N/A</v>
      </c>
      <c r="K109" s="74">
        <v>15.51</v>
      </c>
      <c r="L109" s="74">
        <v>8.7100000000000009</v>
      </c>
      <c r="M109" s="74"/>
      <c r="N109" s="74"/>
      <c r="O109" s="74"/>
      <c r="P109" s="74"/>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41" t="e">
        <v>#N/A</v>
      </c>
      <c r="G110" s="41" t="e">
        <v>#N/A</v>
      </c>
      <c r="H110" s="41" t="e">
        <v>#N/A</v>
      </c>
      <c r="I110" s="73" t="e">
        <v>#N/A</v>
      </c>
      <c r="J110" s="73" t="e">
        <v>#N/A</v>
      </c>
      <c r="K110" s="73" t="e">
        <v>#N/A</v>
      </c>
      <c r="L110" s="73" t="e">
        <v>#N/A</v>
      </c>
      <c r="M110" s="73"/>
      <c r="N110" s="73"/>
      <c r="O110" s="73"/>
      <c r="P110" s="73"/>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33" t="e">
        <v>#N/A</v>
      </c>
      <c r="F111" s="20" t="e">
        <v>#N/A</v>
      </c>
      <c r="G111" s="20">
        <v>697.83359635384511</v>
      </c>
      <c r="H111" s="69" t="e">
        <v>#N/A</v>
      </c>
      <c r="I111" s="74" t="e">
        <v>#N/A</v>
      </c>
      <c r="J111" s="74" t="e">
        <v>#N/A</v>
      </c>
      <c r="K111" s="74" t="e">
        <v>#N/A</v>
      </c>
      <c r="L111" s="74" t="e">
        <v>#N/A</v>
      </c>
      <c r="M111" s="74"/>
      <c r="N111" s="74"/>
      <c r="O111" s="74"/>
      <c r="P111" s="74"/>
      <c r="Q111" s="74"/>
      <c r="R111" s="74"/>
      <c r="S111" s="74"/>
      <c r="T111" s="74"/>
      <c r="U111" s="74"/>
      <c r="V111" s="74"/>
      <c r="W111" s="74"/>
      <c r="X111" s="74"/>
      <c r="Y111" s="74"/>
      <c r="Z111" s="74"/>
    </row>
    <row r="112" spans="1:26" x14ac:dyDescent="0.25">
      <c r="A112" s="52" t="str">
        <f>CONCATENATE(C110," - ",D112,"%")</f>
        <v>Unburnt UHC emissions - 23%</v>
      </c>
      <c r="C112" s="130"/>
      <c r="D112" s="94">
        <v>23</v>
      </c>
      <c r="E112" s="34" t="e">
        <v>#N/A</v>
      </c>
      <c r="F112" s="64" t="e">
        <v>#N/A</v>
      </c>
      <c r="G112" s="64" t="e">
        <v>#N/A</v>
      </c>
      <c r="H112" s="68" t="e">
        <v>#N/A</v>
      </c>
      <c r="I112" s="74" t="e">
        <v>#N/A</v>
      </c>
      <c r="J112" s="74" t="e">
        <v>#N/A</v>
      </c>
      <c r="K112" s="74" t="e">
        <v>#N/A</v>
      </c>
      <c r="L112" s="74" t="e">
        <v>#N/A</v>
      </c>
      <c r="M112" s="74"/>
      <c r="N112" s="74"/>
      <c r="O112" s="74"/>
      <c r="P112" s="74"/>
      <c r="Q112" s="74"/>
      <c r="R112" s="74"/>
      <c r="S112" s="74"/>
      <c r="T112" s="74"/>
      <c r="U112" s="74"/>
      <c r="V112" s="74"/>
      <c r="W112" s="74"/>
      <c r="X112" s="74"/>
      <c r="Y112" s="74"/>
      <c r="Z112" s="74"/>
    </row>
    <row r="113" spans="1:26" x14ac:dyDescent="0.25">
      <c r="A113" s="52" t="str">
        <f>CONCATENATE(C110," - ",D113,"%")</f>
        <v>Unburnt UHC emissions - 40%</v>
      </c>
      <c r="C113" s="130"/>
      <c r="D113" s="94">
        <v>40</v>
      </c>
      <c r="E113" s="34" t="e">
        <v>#N/A</v>
      </c>
      <c r="F113" s="64" t="e">
        <v>#N/A</v>
      </c>
      <c r="G113" s="64">
        <v>386.123738712516</v>
      </c>
      <c r="H113" s="68" t="e">
        <v>#N/A</v>
      </c>
      <c r="I113" s="74" t="e">
        <v>#N/A</v>
      </c>
      <c r="J113" s="74" t="e">
        <v>#N/A</v>
      </c>
      <c r="K113" s="74" t="e">
        <v>#N/A</v>
      </c>
      <c r="L113" s="74" t="e">
        <v>#N/A</v>
      </c>
      <c r="M113" s="74"/>
      <c r="N113" s="74"/>
      <c r="O113" s="74"/>
      <c r="P113" s="74"/>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117" t="e">
        <v>#N/A</v>
      </c>
      <c r="F114" s="116" t="e">
        <v>#N/A</v>
      </c>
      <c r="G114" s="116" t="e">
        <v>#N/A</v>
      </c>
      <c r="H114" s="112" t="e">
        <v>#N/A</v>
      </c>
      <c r="I114" s="74" t="e">
        <v>#N/A</v>
      </c>
      <c r="J114" s="74" t="e">
        <v>#N/A</v>
      </c>
      <c r="K114" s="74" t="e">
        <v>#N/A</v>
      </c>
      <c r="L114" s="74" t="e">
        <v>#N/A</v>
      </c>
      <c r="M114" s="74"/>
      <c r="N114" s="74"/>
      <c r="O114" s="74"/>
      <c r="P114" s="74"/>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41" t="e">
        <v>#N/A</v>
      </c>
      <c r="G115" s="41" t="e">
        <v>#N/A</v>
      </c>
      <c r="H115" s="41" t="e">
        <v>#N/A</v>
      </c>
      <c r="I115" s="73" t="e">
        <v>#N/A</v>
      </c>
      <c r="J115" s="73" t="e">
        <v>#N/A</v>
      </c>
      <c r="K115" s="73" t="e">
        <v>#N/A</v>
      </c>
      <c r="L115" s="73" t="e">
        <v>#N/A</v>
      </c>
      <c r="M115" s="73"/>
      <c r="N115" s="73"/>
      <c r="O115" s="73"/>
      <c r="P115" s="73"/>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33" t="e">
        <v>#N/A</v>
      </c>
      <c r="F116" s="20" t="e">
        <v>#N/A</v>
      </c>
      <c r="G116" s="20" t="e">
        <v>#N/A</v>
      </c>
      <c r="H116" s="69" t="e">
        <v>#N/A</v>
      </c>
      <c r="I116" s="74" t="e">
        <v>#N/A</v>
      </c>
      <c r="J116" s="74" t="e">
        <v>#N/A</v>
      </c>
      <c r="K116" s="74" t="e">
        <v>#N/A</v>
      </c>
      <c r="L116" s="74" t="e">
        <v>#N/A</v>
      </c>
      <c r="M116" s="74"/>
      <c r="N116" s="74"/>
      <c r="O116" s="74"/>
      <c r="P116" s="74"/>
      <c r="Q116" s="74"/>
      <c r="R116" s="74"/>
      <c r="S116" s="74"/>
      <c r="T116" s="74"/>
      <c r="U116" s="74"/>
      <c r="V116" s="74"/>
      <c r="W116" s="74"/>
      <c r="X116" s="74"/>
      <c r="Y116" s="74"/>
      <c r="Z116" s="74"/>
    </row>
    <row r="117" spans="1:26" x14ac:dyDescent="0.25">
      <c r="A117" s="52" t="str">
        <f>CONCATENATE(C115," - ",D117,"%")</f>
        <v>Unburnt H2 emissions - 23%</v>
      </c>
      <c r="C117" s="130"/>
      <c r="D117" s="94">
        <v>23</v>
      </c>
      <c r="E117" s="34" t="e">
        <v>#N/A</v>
      </c>
      <c r="F117" s="64" t="e">
        <v>#N/A</v>
      </c>
      <c r="G117" s="64" t="e">
        <v>#N/A</v>
      </c>
      <c r="H117" s="68" t="e">
        <v>#N/A</v>
      </c>
      <c r="I117" s="74" t="e">
        <v>#N/A</v>
      </c>
      <c r="J117" s="74" t="e">
        <v>#N/A</v>
      </c>
      <c r="K117" s="74" t="e">
        <v>#N/A</v>
      </c>
      <c r="L117" s="74" t="e">
        <v>#N/A</v>
      </c>
      <c r="M117" s="74"/>
      <c r="N117" s="74"/>
      <c r="O117" s="74"/>
      <c r="P117" s="74"/>
      <c r="Q117" s="74"/>
      <c r="R117" s="74"/>
      <c r="S117" s="74"/>
      <c r="T117" s="74"/>
      <c r="U117" s="74"/>
      <c r="V117" s="74"/>
      <c r="W117" s="74"/>
      <c r="X117" s="74"/>
      <c r="Y117" s="74"/>
      <c r="Z117" s="74"/>
    </row>
    <row r="118" spans="1:26" x14ac:dyDescent="0.25">
      <c r="A118" s="52" t="str">
        <f>CONCATENATE(C115," - ",D118,"%")</f>
        <v>Unburnt H2 emissions - 40%</v>
      </c>
      <c r="C118" s="130"/>
      <c r="D118" s="94">
        <v>40</v>
      </c>
      <c r="E118" s="34" t="e">
        <v>#N/A</v>
      </c>
      <c r="F118" s="64" t="e">
        <v>#N/A</v>
      </c>
      <c r="G118" s="64" t="e">
        <v>#N/A</v>
      </c>
      <c r="H118" s="68" t="e">
        <v>#N/A</v>
      </c>
      <c r="I118" s="74" t="e">
        <v>#N/A</v>
      </c>
      <c r="J118" s="74" t="e">
        <v>#N/A</v>
      </c>
      <c r="K118" s="74" t="e">
        <v>#N/A</v>
      </c>
      <c r="L118" s="74" t="e">
        <v>#N/A</v>
      </c>
      <c r="M118" s="74"/>
      <c r="N118" s="74"/>
      <c r="O118" s="74"/>
      <c r="P118" s="74"/>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117" t="e">
        <v>#N/A</v>
      </c>
      <c r="F119" s="116" t="e">
        <v>#N/A</v>
      </c>
      <c r="G119" s="116" t="e">
        <v>#N/A</v>
      </c>
      <c r="H119" s="112" t="e">
        <v>#N/A</v>
      </c>
      <c r="I119" s="74" t="e">
        <v>#N/A</v>
      </c>
      <c r="J119" s="74" t="e">
        <v>#N/A</v>
      </c>
      <c r="K119" s="74" t="e">
        <v>#N/A</v>
      </c>
      <c r="L119" s="74" t="e">
        <v>#N/A</v>
      </c>
      <c r="M119" s="74"/>
      <c r="N119" s="74"/>
      <c r="O119" s="74"/>
      <c r="P119" s="74"/>
      <c r="Q119" s="74"/>
      <c r="R119" s="74"/>
      <c r="S119" s="74"/>
      <c r="T119" s="74"/>
      <c r="U119" s="74"/>
      <c r="V119" s="74"/>
      <c r="W119" s="74"/>
      <c r="X119" s="74"/>
      <c r="Y119" s="74"/>
      <c r="Z119" s="74"/>
    </row>
    <row r="120" spans="1:26" ht="19.5" thickBot="1" x14ac:dyDescent="0.35">
      <c r="C120" s="40" t="str">
        <f>List!$B$6</f>
        <v>Air Excess (Lambda)</v>
      </c>
      <c r="D120" s="45"/>
      <c r="E120" s="41" t="e">
        <v>#N/A</v>
      </c>
      <c r="F120" s="41" t="e">
        <v>#N/A</v>
      </c>
      <c r="G120" s="41" t="e">
        <v>#N/A</v>
      </c>
      <c r="H120" s="41" t="e">
        <v>#N/A</v>
      </c>
      <c r="I120" s="73" t="e">
        <v>#N/A</v>
      </c>
      <c r="J120" s="73" t="e">
        <v>#N/A</v>
      </c>
      <c r="K120" s="73" t="e">
        <v>#N/A</v>
      </c>
      <c r="L120" s="73" t="e">
        <v>#N/A</v>
      </c>
      <c r="M120" s="73"/>
      <c r="N120" s="73"/>
      <c r="O120" s="73"/>
      <c r="P120" s="73"/>
      <c r="Q120" s="73"/>
      <c r="R120" s="73"/>
      <c r="S120" s="73"/>
      <c r="T120" s="73"/>
      <c r="U120" s="73"/>
      <c r="V120" s="73"/>
      <c r="W120" s="73"/>
      <c r="X120" s="73"/>
      <c r="Y120" s="73"/>
      <c r="Z120" s="73"/>
    </row>
    <row r="121" spans="1:26" x14ac:dyDescent="0.25">
      <c r="A121" s="52" t="str">
        <f>CONCATENATE(C120," - ",D121,"%")</f>
        <v>Air Excess (Lambda) - 0%</v>
      </c>
      <c r="C121" s="122" t="s">
        <v>124</v>
      </c>
      <c r="D121" s="11">
        <v>0</v>
      </c>
      <c r="E121" s="33">
        <v>52.500000000000185</v>
      </c>
      <c r="F121" s="20" t="e">
        <v>#N/A</v>
      </c>
      <c r="G121" s="20" t="e">
        <v>#N/A</v>
      </c>
      <c r="H121" s="69">
        <v>1.2574850299401199</v>
      </c>
      <c r="I121" s="74">
        <v>1.6935483870967742</v>
      </c>
      <c r="J121" s="74" t="e">
        <v>#N/A</v>
      </c>
      <c r="K121" s="74">
        <v>2.7888446215139444</v>
      </c>
      <c r="L121" s="74">
        <v>1.3011152416356877</v>
      </c>
      <c r="M121" s="74"/>
      <c r="N121" s="74"/>
      <c r="O121" s="74"/>
      <c r="P121" s="74"/>
      <c r="Q121" s="74"/>
      <c r="R121" s="74"/>
      <c r="S121" s="74"/>
      <c r="T121" s="74"/>
      <c r="U121" s="74"/>
      <c r="V121" s="74"/>
      <c r="W121" s="74"/>
      <c r="X121" s="74"/>
      <c r="Y121" s="74"/>
      <c r="Z121" s="74"/>
    </row>
    <row r="122" spans="1:26" x14ac:dyDescent="0.25">
      <c r="A122" s="52" t="str">
        <f>CONCATENATE(C120," - ",D122,"%")</f>
        <v>Air Excess (Lambda) - 10%</v>
      </c>
      <c r="C122" s="123"/>
      <c r="D122" s="94">
        <v>10</v>
      </c>
      <c r="E122" s="34" t="e">
        <v>#N/A</v>
      </c>
      <c r="F122" s="64" t="e">
        <v>#N/A</v>
      </c>
      <c r="G122" s="64" t="e">
        <v>#N/A</v>
      </c>
      <c r="H122" s="68" t="e">
        <v>#N/A</v>
      </c>
      <c r="I122" s="74" t="e">
        <v>#N/A</v>
      </c>
      <c r="J122" s="74" t="e">
        <v>#N/A</v>
      </c>
      <c r="K122" s="74">
        <v>2.8925619834710745</v>
      </c>
      <c r="L122" s="74">
        <v>1.3418530351437699</v>
      </c>
      <c r="M122" s="74"/>
      <c r="N122" s="74"/>
      <c r="O122" s="74"/>
      <c r="P122" s="74"/>
      <c r="Q122" s="74"/>
      <c r="R122" s="74"/>
      <c r="S122" s="74"/>
      <c r="T122" s="74"/>
      <c r="U122" s="74"/>
      <c r="V122" s="74"/>
      <c r="W122" s="74"/>
      <c r="X122" s="74"/>
      <c r="Y122" s="74"/>
      <c r="Z122" s="74"/>
    </row>
    <row r="123" spans="1:26" x14ac:dyDescent="0.25">
      <c r="A123" s="52" t="str">
        <f>CONCATENATE(C120," - ",D123,"%")</f>
        <v>Air Excess (Lambda) - 20%</v>
      </c>
      <c r="C123" s="123"/>
      <c r="D123" s="94">
        <v>20</v>
      </c>
      <c r="E123" s="34" t="e">
        <v>#N/A</v>
      </c>
      <c r="F123" s="64" t="e">
        <v>#N/A</v>
      </c>
      <c r="G123" s="64" t="e">
        <v>#N/A</v>
      </c>
      <c r="H123" s="68" t="e">
        <v>#N/A</v>
      </c>
      <c r="I123" s="74" t="e">
        <v>#N/A</v>
      </c>
      <c r="J123" s="74" t="e">
        <v>#N/A</v>
      </c>
      <c r="K123" s="74" t="e">
        <v>#N/A</v>
      </c>
      <c r="L123" s="74" t="e">
        <v>#N/A</v>
      </c>
      <c r="M123" s="74"/>
      <c r="N123" s="74"/>
      <c r="O123" s="74"/>
      <c r="P123" s="74"/>
      <c r="Q123" s="74"/>
      <c r="R123" s="74"/>
      <c r="S123" s="74"/>
      <c r="T123" s="74"/>
      <c r="U123" s="74"/>
      <c r="V123" s="74"/>
      <c r="W123" s="74"/>
      <c r="X123" s="74"/>
      <c r="Y123" s="74"/>
      <c r="Z123" s="74"/>
    </row>
    <row r="124" spans="1:26" x14ac:dyDescent="0.25">
      <c r="A124" s="52" t="str">
        <f>CONCATENATE(C120," - ",D124,"%")</f>
        <v>Air Excess (Lambda) - 23%</v>
      </c>
      <c r="C124" s="123"/>
      <c r="D124" s="94">
        <v>23</v>
      </c>
      <c r="E124" s="34">
        <v>87.500000000000568</v>
      </c>
      <c r="F124" s="64" t="e">
        <v>#N/A</v>
      </c>
      <c r="G124" s="64" t="e">
        <v>#N/A</v>
      </c>
      <c r="H124" s="68">
        <v>1.3725490196078431</v>
      </c>
      <c r="I124" s="74">
        <v>1.7948717948717949</v>
      </c>
      <c r="J124" s="74" t="e">
        <v>#N/A</v>
      </c>
      <c r="K124" s="74">
        <v>3.1019202363367802</v>
      </c>
      <c r="L124" s="74">
        <v>1.4103425117528543</v>
      </c>
      <c r="M124" s="74"/>
      <c r="N124" s="74"/>
      <c r="O124" s="74"/>
      <c r="P124" s="74"/>
      <c r="Q124" s="74"/>
      <c r="R124" s="74"/>
      <c r="S124" s="74"/>
      <c r="T124" s="74"/>
      <c r="U124" s="74"/>
      <c r="V124" s="74"/>
      <c r="W124" s="74"/>
      <c r="X124" s="74"/>
      <c r="Y124" s="74"/>
      <c r="Z124" s="74"/>
    </row>
    <row r="125" spans="1:26" x14ac:dyDescent="0.25">
      <c r="A125" s="52" t="str">
        <f>CONCATENATE(C120," - ",D125,"%")</f>
        <v>Air Excess (Lambda) - 30%</v>
      </c>
      <c r="C125" s="123"/>
      <c r="D125" s="94">
        <v>30</v>
      </c>
      <c r="E125" s="34" t="e">
        <v>#N/A</v>
      </c>
      <c r="F125" s="64" t="e">
        <v>#N/A</v>
      </c>
      <c r="G125" s="64" t="e">
        <v>#N/A</v>
      </c>
      <c r="H125" s="68" t="e">
        <v>#N/A</v>
      </c>
      <c r="I125" s="74" t="e">
        <v>#N/A</v>
      </c>
      <c r="J125" s="74" t="e">
        <v>#N/A</v>
      </c>
      <c r="K125" s="74">
        <v>3.2258064516129035</v>
      </c>
      <c r="L125" s="74">
        <v>1.4583333333333333</v>
      </c>
      <c r="M125" s="74"/>
      <c r="N125" s="74"/>
      <c r="O125" s="74"/>
      <c r="P125" s="74"/>
      <c r="Q125" s="74"/>
      <c r="R125" s="74"/>
      <c r="S125" s="74"/>
      <c r="T125" s="74"/>
      <c r="U125" s="74"/>
      <c r="V125" s="74"/>
      <c r="W125" s="74"/>
      <c r="X125" s="74"/>
      <c r="Y125" s="74"/>
      <c r="Z125" s="74"/>
    </row>
    <row r="126" spans="1:26" x14ac:dyDescent="0.25">
      <c r="A126" s="52" t="str">
        <f>CONCATENATE(C120," - ",D126,"%")</f>
        <v>Air Excess (Lambda) - 40%</v>
      </c>
      <c r="C126" s="123"/>
      <c r="D126" s="94">
        <v>40</v>
      </c>
      <c r="E126" s="34">
        <v>99.999999999999588</v>
      </c>
      <c r="F126" s="64" t="e">
        <v>#N/A</v>
      </c>
      <c r="G126" s="64" t="e">
        <v>#N/A</v>
      </c>
      <c r="H126" s="68">
        <v>1.4685314685314685</v>
      </c>
      <c r="I126" s="74">
        <v>1.9444444444444444</v>
      </c>
      <c r="J126" s="74" t="e">
        <v>#N/A</v>
      </c>
      <c r="K126" s="74">
        <v>3.3816425120772942</v>
      </c>
      <c r="L126" s="74">
        <v>1.5261627906976745</v>
      </c>
      <c r="M126" s="74"/>
      <c r="N126" s="74"/>
      <c r="O126" s="74"/>
      <c r="P126" s="74"/>
      <c r="Q126" s="74"/>
      <c r="R126" s="74"/>
      <c r="S126" s="74"/>
      <c r="T126" s="74"/>
      <c r="U126" s="74"/>
      <c r="V126" s="74"/>
      <c r="W126" s="74"/>
      <c r="X126" s="74"/>
      <c r="Y126" s="74"/>
      <c r="Z126" s="74"/>
    </row>
    <row r="127" spans="1:26" x14ac:dyDescent="0.25">
      <c r="A127" s="52" t="str">
        <f>CONCATENATE(C120," - ",D127,"%")</f>
        <v>Air Excess (Lambda) - 50%</v>
      </c>
      <c r="C127" s="123"/>
      <c r="D127" s="94">
        <v>50</v>
      </c>
      <c r="E127" s="34" t="e">
        <v>#N/A</v>
      </c>
      <c r="F127" s="64" t="e">
        <v>#N/A</v>
      </c>
      <c r="G127" s="64" t="e">
        <v>#N/A</v>
      </c>
      <c r="H127" s="68" t="e">
        <v>#N/A</v>
      </c>
      <c r="I127" s="74" t="e">
        <v>#N/A</v>
      </c>
      <c r="J127" s="74" t="e">
        <v>#N/A</v>
      </c>
      <c r="K127" s="74">
        <v>3.6395147313691512</v>
      </c>
      <c r="L127" s="74">
        <v>1.6141429669485012</v>
      </c>
      <c r="M127" s="74"/>
      <c r="N127" s="74"/>
      <c r="O127" s="74"/>
      <c r="P127" s="74"/>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117" t="e">
        <v>#N/A</v>
      </c>
      <c r="F128" s="116" t="e">
        <v>#N/A</v>
      </c>
      <c r="G128" s="116" t="e">
        <v>#N/A</v>
      </c>
      <c r="H128" s="112" t="e">
        <v>#N/A</v>
      </c>
      <c r="I128" s="74" t="e">
        <v>#N/A</v>
      </c>
      <c r="J128" s="74" t="e">
        <v>#N/A</v>
      </c>
      <c r="K128" s="74">
        <v>3.8251366120218577</v>
      </c>
      <c r="L128" s="74">
        <v>1.7087062652563061</v>
      </c>
      <c r="M128" s="74"/>
      <c r="N128" s="74"/>
      <c r="O128" s="74"/>
      <c r="P128" s="74"/>
      <c r="Q128" s="74"/>
      <c r="R128" s="74"/>
      <c r="S128" s="74"/>
      <c r="T128" s="74"/>
      <c r="U128" s="74"/>
      <c r="V128" s="74"/>
      <c r="W128" s="74"/>
      <c r="X128" s="74"/>
      <c r="Y128" s="74"/>
      <c r="Z128" s="74"/>
    </row>
    <row r="129" spans="1:26" x14ac:dyDescent="0.25">
      <c r="C129" s="1"/>
      <c r="D129" s="1"/>
      <c r="E129" s="1"/>
      <c r="F129" s="1"/>
      <c r="G129" s="1"/>
      <c r="H129" s="1"/>
      <c r="I129"/>
      <c r="J129"/>
      <c r="K129"/>
      <c r="L129"/>
      <c r="M129"/>
      <c r="N129"/>
      <c r="O129"/>
      <c r="P129"/>
      <c r="Q129"/>
      <c r="R129"/>
      <c r="S129"/>
      <c r="T129"/>
      <c r="U129"/>
      <c r="V129"/>
      <c r="W129"/>
      <c r="X129"/>
      <c r="Y129"/>
      <c r="Z129"/>
    </row>
    <row r="130" spans="1:26" x14ac:dyDescent="0.25">
      <c r="C130" s="1"/>
      <c r="D130" s="1"/>
      <c r="E130" s="1"/>
      <c r="F130" s="1"/>
      <c r="G130" s="1"/>
      <c r="H130" s="1"/>
      <c r="I130"/>
      <c r="J130"/>
      <c r="K130"/>
      <c r="L130"/>
      <c r="M130"/>
      <c r="N130"/>
      <c r="O130"/>
      <c r="P130"/>
      <c r="Q130"/>
      <c r="R130"/>
      <c r="S130"/>
      <c r="T130"/>
      <c r="U130"/>
      <c r="V130"/>
      <c r="W130"/>
      <c r="X130"/>
      <c r="Y130"/>
      <c r="Z130"/>
    </row>
    <row r="131" spans="1:26" x14ac:dyDescent="0.25">
      <c r="C131" s="1"/>
      <c r="D131" s="1"/>
      <c r="E131" s="1"/>
      <c r="F131" s="1"/>
      <c r="G131" s="1"/>
      <c r="H131" s="1"/>
      <c r="I131"/>
      <c r="J131"/>
      <c r="K131"/>
      <c r="L131"/>
      <c r="M131"/>
      <c r="N131"/>
      <c r="O131"/>
      <c r="P131"/>
      <c r="Q131"/>
      <c r="R131"/>
      <c r="S131"/>
      <c r="T131"/>
      <c r="U131"/>
      <c r="V131"/>
      <c r="W131"/>
      <c r="X131"/>
      <c r="Y131"/>
      <c r="Z131"/>
    </row>
    <row r="132" spans="1:26" x14ac:dyDescent="0.25">
      <c r="C132" s="1"/>
      <c r="D132" s="1"/>
      <c r="E132" s="1"/>
      <c r="F132" s="1"/>
      <c r="G132" s="1"/>
      <c r="H132" s="1"/>
      <c r="I132"/>
      <c r="J132"/>
      <c r="K132"/>
      <c r="L132"/>
      <c r="M132"/>
      <c r="N132"/>
      <c r="O132"/>
      <c r="P132"/>
      <c r="Q132"/>
      <c r="R132"/>
      <c r="S132"/>
      <c r="T132"/>
      <c r="U132"/>
      <c r="V132"/>
      <c r="W132"/>
      <c r="X132"/>
      <c r="Y132"/>
      <c r="Z132"/>
    </row>
    <row r="133" spans="1:26" ht="18.75" thickBot="1" x14ac:dyDescent="0.3">
      <c r="B133" s="32" t="s">
        <v>142</v>
      </c>
      <c r="C133" s="1"/>
      <c r="D133" s="1"/>
      <c r="E133" s="1"/>
      <c r="F133" s="1"/>
      <c r="G133" s="1"/>
      <c r="H133" s="1"/>
      <c r="I133"/>
      <c r="J133"/>
      <c r="K133"/>
      <c r="L133"/>
      <c r="M133"/>
      <c r="N133"/>
      <c r="O133"/>
      <c r="P133"/>
      <c r="Q133"/>
      <c r="R133"/>
      <c r="S133"/>
      <c r="T133"/>
      <c r="U133"/>
      <c r="V133"/>
      <c r="W133"/>
      <c r="X133"/>
      <c r="Y133"/>
      <c r="Z133"/>
    </row>
    <row r="134" spans="1:26" ht="19.5" thickBot="1" x14ac:dyDescent="0.35">
      <c r="C134" s="40" t="s">
        <v>189</v>
      </c>
      <c r="D134" s="45" t="s">
        <v>197</v>
      </c>
      <c r="E134" s="41" t="e">
        <v>#N/A</v>
      </c>
      <c r="F134" s="41" t="e">
        <v>#N/A</v>
      </c>
      <c r="G134" s="41" t="e">
        <v>#N/A</v>
      </c>
      <c r="H134" s="41" t="e">
        <v>#N/A</v>
      </c>
      <c r="I134" s="73" t="e">
        <v>#N/A</v>
      </c>
      <c r="J134" s="73" t="e">
        <v>#N/A</v>
      </c>
      <c r="K134" s="73" t="e">
        <v>#N/A</v>
      </c>
      <c r="L134" s="73" t="e">
        <v>#N/A</v>
      </c>
      <c r="M134" s="73"/>
      <c r="N134" s="73"/>
      <c r="O134" s="73"/>
      <c r="P134" s="73"/>
      <c r="Q134" s="73"/>
      <c r="R134" s="73"/>
      <c r="S134" s="73"/>
      <c r="T134" s="73"/>
      <c r="U134" s="73"/>
      <c r="V134" s="73"/>
      <c r="W134" s="73"/>
      <c r="X134" s="73"/>
      <c r="Y134" s="73"/>
      <c r="Z134" s="73"/>
    </row>
    <row r="135" spans="1:26" x14ac:dyDescent="0.25">
      <c r="A135" s="52" t="str">
        <f>CONCATENATE(C134," - ",D135,"%")</f>
        <v>H2 - 0%</v>
      </c>
      <c r="C135" s="128" t="s">
        <v>124</v>
      </c>
      <c r="D135" s="11">
        <v>0</v>
      </c>
      <c r="E135" s="20">
        <v>40</v>
      </c>
      <c r="F135" s="20" t="e">
        <v>#N/A</v>
      </c>
      <c r="G135" s="20" t="e">
        <v>#N/A</v>
      </c>
      <c r="H135" s="69" t="e">
        <v>#N/A</v>
      </c>
      <c r="I135" s="74" t="e">
        <v>#N/A</v>
      </c>
      <c r="J135" s="74" t="e">
        <v>#N/A</v>
      </c>
      <c r="K135" s="74">
        <v>40</v>
      </c>
      <c r="L135" s="74">
        <v>40</v>
      </c>
      <c r="M135" s="74"/>
      <c r="N135" s="74"/>
      <c r="O135" s="74"/>
      <c r="P135" s="74"/>
      <c r="Q135" s="74"/>
      <c r="R135" s="74"/>
      <c r="S135" s="74"/>
      <c r="T135" s="74"/>
      <c r="U135" s="74"/>
      <c r="V135" s="74"/>
      <c r="W135" s="74"/>
      <c r="X135" s="74"/>
      <c r="Y135" s="74"/>
      <c r="Z135" s="74"/>
    </row>
    <row r="136" spans="1:26" x14ac:dyDescent="0.25">
      <c r="A136" s="52" t="str">
        <f>CONCATENATE(C134," - ",D136,"%")</f>
        <v>H2 - 10%</v>
      </c>
      <c r="C136" s="123"/>
      <c r="D136" s="94">
        <v>10</v>
      </c>
      <c r="E136" s="64">
        <v>40</v>
      </c>
      <c r="F136" s="64" t="e">
        <v>#N/A</v>
      </c>
      <c r="G136" s="64" t="e">
        <v>#N/A</v>
      </c>
      <c r="H136" s="68" t="e">
        <v>#N/A</v>
      </c>
      <c r="I136" s="74" t="e">
        <v>#N/A</v>
      </c>
      <c r="J136" s="74">
        <v>10</v>
      </c>
      <c r="K136" s="74">
        <v>40</v>
      </c>
      <c r="L136" s="74">
        <v>40</v>
      </c>
      <c r="M136" s="74"/>
      <c r="N136" s="74"/>
      <c r="O136" s="74"/>
      <c r="P136" s="74"/>
      <c r="Q136" s="74"/>
      <c r="R136" s="74"/>
      <c r="S136" s="74"/>
      <c r="T136" s="74"/>
      <c r="U136" s="74"/>
      <c r="V136" s="74"/>
      <c r="W136" s="74"/>
      <c r="X136" s="74"/>
      <c r="Y136" s="74"/>
      <c r="Z136" s="74"/>
    </row>
    <row r="137" spans="1:26" x14ac:dyDescent="0.25">
      <c r="A137" s="52" t="str">
        <f>CONCATENATE(C134," - ",D137,"%")</f>
        <v>H2 - 20%</v>
      </c>
      <c r="C137" s="123"/>
      <c r="D137" s="94">
        <v>20</v>
      </c>
      <c r="E137" s="64">
        <v>40</v>
      </c>
      <c r="F137" s="64" t="e">
        <v>#N/A</v>
      </c>
      <c r="G137" s="64" t="e">
        <v>#N/A</v>
      </c>
      <c r="H137" s="68" t="e">
        <v>#N/A</v>
      </c>
      <c r="I137" s="74" t="e">
        <v>#N/A</v>
      </c>
      <c r="J137" s="74">
        <v>40</v>
      </c>
      <c r="K137" s="74">
        <v>40</v>
      </c>
      <c r="L137" s="74">
        <v>40</v>
      </c>
      <c r="M137" s="74"/>
      <c r="N137" s="74"/>
      <c r="O137" s="74"/>
      <c r="P137" s="74"/>
      <c r="Q137" s="74"/>
      <c r="R137" s="74"/>
      <c r="S137" s="74"/>
      <c r="T137" s="74"/>
      <c r="U137" s="74"/>
      <c r="V137" s="74"/>
      <c r="W137" s="74"/>
      <c r="X137" s="74"/>
      <c r="Y137" s="74"/>
      <c r="Z137" s="74"/>
    </row>
    <row r="138" spans="1:26" x14ac:dyDescent="0.25">
      <c r="A138" s="52" t="str">
        <f>CONCATENATE(C134," - ",D138,"%")</f>
        <v>H2 - 23%</v>
      </c>
      <c r="C138" s="123"/>
      <c r="D138" s="94">
        <v>23</v>
      </c>
      <c r="E138" s="64">
        <v>40</v>
      </c>
      <c r="F138" s="64">
        <v>23</v>
      </c>
      <c r="G138" s="64">
        <v>22.3</v>
      </c>
      <c r="H138" s="68">
        <v>22.9</v>
      </c>
      <c r="I138" s="74" t="e">
        <v>#N/A</v>
      </c>
      <c r="J138" s="74">
        <v>23</v>
      </c>
      <c r="K138" s="74">
        <v>40</v>
      </c>
      <c r="L138" s="74">
        <v>40</v>
      </c>
      <c r="M138" s="74"/>
      <c r="N138" s="74"/>
      <c r="O138" s="74"/>
      <c r="P138" s="74"/>
      <c r="Q138" s="74"/>
      <c r="R138" s="74"/>
      <c r="S138" s="74"/>
      <c r="T138" s="74"/>
      <c r="U138" s="74"/>
      <c r="V138" s="74"/>
      <c r="W138" s="74"/>
      <c r="X138" s="74"/>
      <c r="Y138" s="74"/>
      <c r="Z138" s="74"/>
    </row>
    <row r="139" spans="1:26" x14ac:dyDescent="0.25">
      <c r="A139" s="52" t="str">
        <f>CONCATENATE(C134," - ",D139,"%")</f>
        <v>H2 - 30%</v>
      </c>
      <c r="C139" s="123"/>
      <c r="D139" s="94">
        <v>30</v>
      </c>
      <c r="E139" s="64">
        <v>40</v>
      </c>
      <c r="F139" s="64" t="e">
        <v>#N/A</v>
      </c>
      <c r="G139" s="64" t="e">
        <v>#N/A</v>
      </c>
      <c r="H139" s="68" t="e">
        <v>#N/A</v>
      </c>
      <c r="I139" s="74" t="e">
        <v>#N/A</v>
      </c>
      <c r="J139" s="74">
        <v>30</v>
      </c>
      <c r="K139" s="74">
        <v>40</v>
      </c>
      <c r="L139" s="74">
        <v>40</v>
      </c>
      <c r="M139" s="74"/>
      <c r="N139" s="74"/>
      <c r="O139" s="74"/>
      <c r="P139" s="74"/>
      <c r="Q139" s="74"/>
      <c r="R139" s="74"/>
      <c r="S139" s="74"/>
      <c r="T139" s="74"/>
      <c r="U139" s="74"/>
      <c r="V139" s="74"/>
      <c r="W139" s="74"/>
      <c r="X139" s="74"/>
      <c r="Y139" s="74"/>
      <c r="Z139" s="74"/>
    </row>
    <row r="140" spans="1:26" x14ac:dyDescent="0.25">
      <c r="A140" s="52" t="str">
        <f>CONCATENATE(C134," - ",D140,"%")</f>
        <v>H2 - 40%</v>
      </c>
      <c r="C140" s="123"/>
      <c r="D140" s="94">
        <v>40</v>
      </c>
      <c r="E140" s="64">
        <v>40</v>
      </c>
      <c r="F140" s="64">
        <v>40</v>
      </c>
      <c r="G140" s="64">
        <v>39.4</v>
      </c>
      <c r="H140" s="68">
        <v>39.15</v>
      </c>
      <c r="I140" s="74" t="e">
        <v>#N/A</v>
      </c>
      <c r="J140" s="74">
        <v>40</v>
      </c>
      <c r="K140" s="74">
        <v>40</v>
      </c>
      <c r="L140" s="74">
        <v>40</v>
      </c>
      <c r="M140" s="74"/>
      <c r="N140" s="74"/>
      <c r="O140" s="74"/>
      <c r="P140" s="74"/>
      <c r="Q140" s="74"/>
      <c r="R140" s="74"/>
      <c r="S140" s="74"/>
      <c r="T140" s="74"/>
      <c r="U140" s="74"/>
      <c r="V140" s="74"/>
      <c r="W140" s="74"/>
      <c r="X140" s="74"/>
      <c r="Y140" s="74"/>
      <c r="Z140" s="74"/>
    </row>
    <row r="141" spans="1:26" x14ac:dyDescent="0.25">
      <c r="A141" s="52" t="str">
        <f>CONCATENATE(C134," - ",D141,"%")</f>
        <v>H2 - 50%</v>
      </c>
      <c r="C141" s="123"/>
      <c r="D141" s="94">
        <v>50</v>
      </c>
      <c r="E141" s="64">
        <v>40</v>
      </c>
      <c r="F141" s="64" t="e">
        <v>#N/A</v>
      </c>
      <c r="G141" s="64" t="e">
        <v>#N/A</v>
      </c>
      <c r="H141" s="68" t="e">
        <v>#N/A</v>
      </c>
      <c r="I141" s="74" t="e">
        <v>#N/A</v>
      </c>
      <c r="J141" s="74">
        <v>50</v>
      </c>
      <c r="K141" s="74">
        <v>40</v>
      </c>
      <c r="L141" s="74">
        <v>40</v>
      </c>
      <c r="M141" s="74"/>
      <c r="N141" s="74"/>
      <c r="O141" s="74"/>
      <c r="P141" s="74"/>
      <c r="Q141" s="74"/>
      <c r="R141" s="74"/>
      <c r="S141" s="74"/>
      <c r="T141" s="74"/>
      <c r="U141" s="74"/>
      <c r="V141" s="74"/>
      <c r="W141" s="74"/>
      <c r="X141" s="74"/>
      <c r="Y141" s="74"/>
      <c r="Z141" s="74"/>
    </row>
    <row r="142" spans="1:26" ht="15.75" thickBot="1" x14ac:dyDescent="0.3">
      <c r="A142" s="52" t="str">
        <f>CONCATENATE(C134," - ",D142,"%")</f>
        <v>H2 - 60%</v>
      </c>
      <c r="C142" s="124"/>
      <c r="D142" s="95">
        <v>60</v>
      </c>
      <c r="E142" s="116">
        <v>40</v>
      </c>
      <c r="F142" s="116" t="e">
        <v>#N/A</v>
      </c>
      <c r="G142" s="116" t="e">
        <v>#N/A</v>
      </c>
      <c r="H142" s="112" t="e">
        <v>#N/A</v>
      </c>
      <c r="I142" s="74" t="e">
        <v>#N/A</v>
      </c>
      <c r="J142" s="74">
        <v>60</v>
      </c>
      <c r="K142" s="74">
        <v>40</v>
      </c>
      <c r="L142" s="74">
        <v>40</v>
      </c>
      <c r="M142" s="74"/>
      <c r="N142" s="74"/>
      <c r="O142" s="74"/>
      <c r="P142" s="74"/>
      <c r="Q142" s="74"/>
      <c r="R142" s="74"/>
      <c r="S142" s="74"/>
      <c r="T142" s="74"/>
      <c r="U142" s="74"/>
      <c r="V142" s="74"/>
      <c r="W142" s="74"/>
      <c r="X142" s="74"/>
      <c r="Y142" s="74"/>
      <c r="Z142" s="74"/>
    </row>
    <row r="143" spans="1:26" ht="19.5" thickBot="1" x14ac:dyDescent="0.35">
      <c r="C143" s="40" t="str">
        <f>List!$B$3</f>
        <v>Wobbe index</v>
      </c>
      <c r="D143" s="45" t="s">
        <v>190</v>
      </c>
      <c r="E143" s="41" t="e">
        <v>#N/A</v>
      </c>
      <c r="F143" s="41" t="e">
        <v>#N/A</v>
      </c>
      <c r="G143" s="41" t="e">
        <v>#N/A</v>
      </c>
      <c r="H143" s="41" t="e">
        <v>#N/A</v>
      </c>
      <c r="I143" s="73" t="e">
        <v>#N/A</v>
      </c>
      <c r="J143" s="73" t="e">
        <v>#N/A</v>
      </c>
      <c r="K143" s="73" t="e">
        <v>#N/A</v>
      </c>
      <c r="L143" s="73" t="e">
        <v>#N/A</v>
      </c>
      <c r="M143" s="73"/>
      <c r="N143" s="73"/>
      <c r="O143" s="73"/>
      <c r="P143" s="73"/>
      <c r="Q143" s="73"/>
      <c r="R143" s="73"/>
      <c r="S143" s="73"/>
      <c r="T143" s="73"/>
      <c r="U143" s="73"/>
      <c r="V143" s="73"/>
      <c r="W143" s="73"/>
      <c r="X143" s="73"/>
      <c r="Y143" s="73"/>
      <c r="Z143" s="73"/>
    </row>
    <row r="144" spans="1:26" x14ac:dyDescent="0.25">
      <c r="A144" s="52" t="str">
        <f>CONCATENATE(C143," - ",D144,"%")</f>
        <v>Wobbe index - 0%</v>
      </c>
      <c r="C144" s="122" t="s">
        <v>124</v>
      </c>
      <c r="D144" s="11">
        <v>0</v>
      </c>
      <c r="E144" s="20">
        <v>45.714470083951518</v>
      </c>
      <c r="F144" s="20">
        <v>50.606323934612639</v>
      </c>
      <c r="G144" s="20">
        <v>50.606323934612639</v>
      </c>
      <c r="H144" s="69">
        <v>50.606323934612639</v>
      </c>
      <c r="I144" s="74" t="e">
        <v>#N/A</v>
      </c>
      <c r="J144" s="74">
        <v>50.606323934612639</v>
      </c>
      <c r="K144" s="74">
        <v>45.714470083951518</v>
      </c>
      <c r="L144" s="74">
        <v>45.714470083951518</v>
      </c>
      <c r="M144" s="74"/>
      <c r="N144" s="74"/>
      <c r="O144" s="74"/>
      <c r="P144" s="74"/>
      <c r="Q144" s="74"/>
      <c r="R144" s="74"/>
      <c r="S144" s="74"/>
      <c r="T144" s="74"/>
      <c r="U144" s="74"/>
      <c r="V144" s="74"/>
      <c r="W144" s="74"/>
      <c r="X144" s="74"/>
      <c r="Y144" s="74"/>
      <c r="Z144" s="74"/>
    </row>
    <row r="145" spans="1:26" x14ac:dyDescent="0.25">
      <c r="A145" s="52" t="str">
        <f>CONCATENATE(C143," - ",D145,"%")</f>
        <v>Wobbe index - 10%</v>
      </c>
      <c r="C145" s="123"/>
      <c r="D145" s="94">
        <v>10</v>
      </c>
      <c r="E145" s="64">
        <v>45.714470083951518</v>
      </c>
      <c r="F145" s="64" t="e">
        <v>#N/A</v>
      </c>
      <c r="G145" s="64" t="e">
        <v>#N/A</v>
      </c>
      <c r="H145" s="68" t="e">
        <v>#N/A</v>
      </c>
      <c r="I145" s="74" t="e">
        <v>#N/A</v>
      </c>
      <c r="J145" s="74">
        <v>49.378663807590165</v>
      </c>
      <c r="K145" s="74">
        <v>45.714470083951518</v>
      </c>
      <c r="L145" s="74">
        <v>45.714470083951518</v>
      </c>
      <c r="M145" s="74"/>
      <c r="N145" s="74"/>
      <c r="O145" s="74"/>
      <c r="P145" s="74"/>
      <c r="Q145" s="74"/>
      <c r="R145" s="74"/>
      <c r="S145" s="74"/>
      <c r="T145" s="74"/>
      <c r="U145" s="74"/>
      <c r="V145" s="74"/>
      <c r="W145" s="74"/>
      <c r="X145" s="74"/>
      <c r="Y145" s="74"/>
      <c r="Z145" s="74"/>
    </row>
    <row r="146" spans="1:26" x14ac:dyDescent="0.25">
      <c r="A146" s="52" t="str">
        <f>CONCATENATE(C143," - ",D146,"%")</f>
        <v>Wobbe index - 20%</v>
      </c>
      <c r="C146" s="123"/>
      <c r="D146" s="94">
        <v>20</v>
      </c>
      <c r="E146" s="64">
        <v>45.714470083951518</v>
      </c>
      <c r="F146" s="64" t="e">
        <v>#N/A</v>
      </c>
      <c r="G146" s="64" t="e">
        <v>#N/A</v>
      </c>
      <c r="H146" s="68" t="e">
        <v>#N/A</v>
      </c>
      <c r="I146" s="74" t="e">
        <v>#N/A</v>
      </c>
      <c r="J146" s="74" t="e">
        <v>#N/A</v>
      </c>
      <c r="K146" s="74">
        <v>45.714470083951518</v>
      </c>
      <c r="L146" s="74">
        <v>45.714470083951518</v>
      </c>
      <c r="M146" s="74"/>
      <c r="N146" s="74"/>
      <c r="O146" s="74"/>
      <c r="P146" s="74"/>
      <c r="Q146" s="74"/>
      <c r="R146" s="74"/>
      <c r="S146" s="74"/>
      <c r="T146" s="74"/>
      <c r="U146" s="74"/>
      <c r="V146" s="74"/>
      <c r="W146" s="74"/>
      <c r="X146" s="74"/>
      <c r="Y146" s="74"/>
      <c r="Z146" s="74"/>
    </row>
    <row r="147" spans="1:26" x14ac:dyDescent="0.25">
      <c r="A147" s="52" t="str">
        <f>CONCATENATE(C143," - ",D147,"%")</f>
        <v>Wobbe index - 23%</v>
      </c>
      <c r="C147" s="123"/>
      <c r="D147" s="94">
        <v>23</v>
      </c>
      <c r="E147" s="64">
        <v>45.714470083951518</v>
      </c>
      <c r="F147" s="64">
        <v>47.777573656261602</v>
      </c>
      <c r="G147" s="64">
        <v>47.863649779324781</v>
      </c>
      <c r="H147" s="68">
        <v>47.7898677854228</v>
      </c>
      <c r="I147" s="74" t="e">
        <v>#N/A</v>
      </c>
      <c r="J147" s="74">
        <v>47.777573656261602</v>
      </c>
      <c r="K147" s="74">
        <v>45.714470083951518</v>
      </c>
      <c r="L147" s="74">
        <v>45.714470083951518</v>
      </c>
      <c r="M147" s="74"/>
      <c r="N147" s="74"/>
      <c r="O147" s="74"/>
      <c r="P147" s="74"/>
      <c r="Q147" s="74"/>
      <c r="R147" s="74"/>
      <c r="S147" s="74"/>
      <c r="T147" s="74"/>
      <c r="U147" s="74"/>
      <c r="V147" s="74"/>
      <c r="W147" s="74"/>
      <c r="X147" s="74"/>
      <c r="Y147" s="74"/>
      <c r="Z147" s="74"/>
    </row>
    <row r="148" spans="1:26" x14ac:dyDescent="0.25">
      <c r="A148" s="52" t="str">
        <f>CONCATENATE(C143," - ",D148,"%")</f>
        <v>Wobbe index - 30%</v>
      </c>
      <c r="C148" s="123"/>
      <c r="D148" s="94">
        <v>30</v>
      </c>
      <c r="E148" s="64">
        <v>45.714470083951518</v>
      </c>
      <c r="F148" s="64" t="e">
        <v>#N/A</v>
      </c>
      <c r="G148" s="64" t="e">
        <v>#N/A</v>
      </c>
      <c r="H148" s="68" t="e">
        <v>#N/A</v>
      </c>
      <c r="I148" s="74" t="e">
        <v>#N/A</v>
      </c>
      <c r="J148" s="74">
        <v>46.919983815077522</v>
      </c>
      <c r="K148" s="74">
        <v>45.714470083951518</v>
      </c>
      <c r="L148" s="74">
        <v>45.714470083951518</v>
      </c>
      <c r="M148" s="74"/>
      <c r="N148" s="74"/>
      <c r="O148" s="74"/>
      <c r="P148" s="74"/>
      <c r="Q148" s="74"/>
      <c r="R148" s="74"/>
      <c r="S148" s="74"/>
      <c r="T148" s="74"/>
      <c r="U148" s="74"/>
      <c r="V148" s="74"/>
      <c r="W148" s="74"/>
      <c r="X148" s="74"/>
      <c r="Y148" s="74"/>
      <c r="Z148" s="74"/>
    </row>
    <row r="149" spans="1:26" x14ac:dyDescent="0.25">
      <c r="A149" s="52" t="str">
        <f>CONCATENATE(C143," - ",D149,"%")</f>
        <v>Wobbe index - 40%</v>
      </c>
      <c r="C149" s="123"/>
      <c r="D149" s="94">
        <v>40</v>
      </c>
      <c r="E149" s="64">
        <v>45.714470083951518</v>
      </c>
      <c r="F149" s="64">
        <v>45.714470083951518</v>
      </c>
      <c r="G149" s="64">
        <v>45.785777521781952</v>
      </c>
      <c r="H149" s="68">
        <v>45.81553722496178</v>
      </c>
      <c r="I149" s="74" t="e">
        <v>#N/A</v>
      </c>
      <c r="J149" s="74">
        <v>45.714470083951518</v>
      </c>
      <c r="K149" s="74">
        <v>45.714470083951518</v>
      </c>
      <c r="L149" s="74">
        <v>45.714470083951518</v>
      </c>
      <c r="M149" s="74"/>
      <c r="N149" s="74"/>
      <c r="O149" s="74"/>
      <c r="P149" s="74"/>
      <c r="Q149" s="74"/>
      <c r="R149" s="74"/>
      <c r="S149" s="74"/>
      <c r="T149" s="74"/>
      <c r="U149" s="74"/>
      <c r="V149" s="74"/>
      <c r="W149" s="74"/>
      <c r="X149" s="74"/>
      <c r="Y149" s="74"/>
      <c r="Z149" s="74"/>
    </row>
    <row r="150" spans="1:26" x14ac:dyDescent="0.25">
      <c r="A150" s="52" t="str">
        <f>CONCATENATE(C143," - ",D150,"%")</f>
        <v>Wobbe index - 50%</v>
      </c>
      <c r="C150" s="123"/>
      <c r="D150" s="94">
        <v>50</v>
      </c>
      <c r="E150" s="64">
        <v>45.714470083951518</v>
      </c>
      <c r="F150" s="64" t="e">
        <v>#N/A</v>
      </c>
      <c r="G150" s="64" t="e">
        <v>#N/A</v>
      </c>
      <c r="H150" s="68" t="e">
        <v>#N/A</v>
      </c>
      <c r="I150" s="74" t="e">
        <v>#N/A</v>
      </c>
      <c r="J150" s="74">
        <v>44.557790086316189</v>
      </c>
      <c r="K150" s="74">
        <v>45.714470083951518</v>
      </c>
      <c r="L150" s="74">
        <v>45.714470083951518</v>
      </c>
      <c r="M150" s="74"/>
      <c r="N150" s="74"/>
      <c r="O150" s="74"/>
      <c r="P150" s="74"/>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6">
        <v>45.714470083951518</v>
      </c>
      <c r="F151" s="116" t="e">
        <v>#N/A</v>
      </c>
      <c r="G151" s="116" t="e">
        <v>#N/A</v>
      </c>
      <c r="H151" s="112" t="e">
        <v>#N/A</v>
      </c>
      <c r="I151" s="74" t="e">
        <v>#N/A</v>
      </c>
      <c r="J151" s="74">
        <v>43.499908601225449</v>
      </c>
      <c r="K151" s="74">
        <v>45.714470083951518</v>
      </c>
      <c r="L151" s="74">
        <v>45.714470083951518</v>
      </c>
      <c r="M151" s="74"/>
      <c r="N151" s="74"/>
      <c r="O151" s="74"/>
      <c r="P151" s="74"/>
      <c r="Q151" s="74"/>
      <c r="R151" s="74"/>
      <c r="S151" s="74"/>
      <c r="T151" s="74"/>
      <c r="U151" s="74"/>
      <c r="V151" s="74"/>
      <c r="W151" s="74"/>
      <c r="X151" s="74"/>
      <c r="Y151" s="74"/>
      <c r="Z151" s="74"/>
    </row>
    <row r="152" spans="1:26" ht="19.5" thickBot="1" x14ac:dyDescent="0.35">
      <c r="C152" s="40" t="str">
        <f>List!$B$4</f>
        <v>Efficiency (Hi)</v>
      </c>
      <c r="D152" s="45" t="s">
        <v>192</v>
      </c>
      <c r="E152" s="41" t="e">
        <v>#N/A</v>
      </c>
      <c r="F152" s="41" t="e">
        <v>#N/A</v>
      </c>
      <c r="G152" s="41" t="e">
        <v>#N/A</v>
      </c>
      <c r="H152" s="41" t="e">
        <v>#N/A</v>
      </c>
      <c r="I152" s="73" t="e">
        <v>#N/A</v>
      </c>
      <c r="J152" s="73" t="e">
        <v>#N/A</v>
      </c>
      <c r="K152" s="73" t="e">
        <v>#N/A</v>
      </c>
      <c r="L152" s="73" t="e">
        <v>#N/A</v>
      </c>
      <c r="M152" s="73"/>
      <c r="N152" s="73"/>
      <c r="O152" s="73"/>
      <c r="P152" s="73"/>
      <c r="Q152" s="73"/>
      <c r="R152" s="73"/>
      <c r="S152" s="73"/>
      <c r="T152" s="73"/>
      <c r="U152" s="73"/>
      <c r="V152" s="73"/>
      <c r="W152" s="73"/>
      <c r="X152" s="73"/>
      <c r="Y152" s="73"/>
      <c r="Z152" s="73"/>
    </row>
    <row r="153" spans="1:26" x14ac:dyDescent="0.25">
      <c r="A153" s="52" t="str">
        <f>CONCATENATE(C152," - ",D153,"%")</f>
        <v>Efficiency (Hi) - 0%</v>
      </c>
      <c r="C153" s="122" t="s">
        <v>124</v>
      </c>
      <c r="D153" s="11">
        <v>0</v>
      </c>
      <c r="E153" s="20" t="e">
        <v>#N/A</v>
      </c>
      <c r="F153" s="20" t="e">
        <v>#N/A</v>
      </c>
      <c r="G153" s="20" t="e">
        <v>#N/A</v>
      </c>
      <c r="H153" s="69" t="e">
        <v>#N/A</v>
      </c>
      <c r="I153" s="74" t="e">
        <v>#N/A</v>
      </c>
      <c r="J153" s="74" t="e">
        <v>#N/A</v>
      </c>
      <c r="K153" s="74" t="e">
        <v>#N/A</v>
      </c>
      <c r="L153" s="74" t="e">
        <v>#N/A</v>
      </c>
      <c r="M153" s="74"/>
      <c r="N153" s="74"/>
      <c r="O153" s="74"/>
      <c r="P153" s="74"/>
      <c r="Q153" s="74"/>
      <c r="R153" s="74"/>
      <c r="S153" s="74"/>
      <c r="T153" s="74"/>
      <c r="U153" s="74"/>
      <c r="V153" s="74"/>
      <c r="W153" s="74"/>
      <c r="X153" s="74"/>
      <c r="Y153" s="74"/>
      <c r="Z153" s="74"/>
    </row>
    <row r="154" spans="1:26" x14ac:dyDescent="0.25">
      <c r="A154" s="52" t="str">
        <f>CONCATENATE(C152," - ",D154,"%")</f>
        <v>Efficiency (Hi) - 10%</v>
      </c>
      <c r="C154" s="123"/>
      <c r="D154" s="94">
        <v>10</v>
      </c>
      <c r="E154" s="64" t="e">
        <v>#N/A</v>
      </c>
      <c r="F154" s="64" t="e">
        <v>#N/A</v>
      </c>
      <c r="G154" s="64" t="e">
        <v>#N/A</v>
      </c>
      <c r="H154" s="68" t="e">
        <v>#N/A</v>
      </c>
      <c r="I154" s="74" t="e">
        <v>#N/A</v>
      </c>
      <c r="J154" s="74" t="e">
        <v>#N/A</v>
      </c>
      <c r="K154" s="74" t="e">
        <v>#N/A</v>
      </c>
      <c r="L154" s="74" t="e">
        <v>#N/A</v>
      </c>
      <c r="M154" s="74"/>
      <c r="N154" s="74"/>
      <c r="O154" s="74"/>
      <c r="P154" s="74"/>
      <c r="Q154" s="74"/>
      <c r="R154" s="74"/>
      <c r="S154" s="74"/>
      <c r="T154" s="74"/>
      <c r="U154" s="74"/>
      <c r="V154" s="74"/>
      <c r="W154" s="74"/>
      <c r="X154" s="74"/>
      <c r="Y154" s="74"/>
      <c r="Z154" s="74"/>
    </row>
    <row r="155" spans="1:26" x14ac:dyDescent="0.25">
      <c r="A155" s="52" t="str">
        <f>CONCATENATE(C152," - ",D155,"%")</f>
        <v>Efficiency (Hi) - 20%</v>
      </c>
      <c r="C155" s="123"/>
      <c r="D155" s="94">
        <v>20</v>
      </c>
      <c r="E155" s="64" t="e">
        <v>#N/A</v>
      </c>
      <c r="F155" s="64" t="e">
        <v>#N/A</v>
      </c>
      <c r="G155" s="64" t="e">
        <v>#N/A</v>
      </c>
      <c r="H155" s="68" t="e">
        <v>#N/A</v>
      </c>
      <c r="I155" s="74" t="e">
        <v>#N/A</v>
      </c>
      <c r="J155" s="74" t="e">
        <v>#N/A</v>
      </c>
      <c r="K155" s="74" t="e">
        <v>#N/A</v>
      </c>
      <c r="L155" s="74" t="e">
        <v>#N/A</v>
      </c>
      <c r="M155" s="74"/>
      <c r="N155" s="74"/>
      <c r="O155" s="74"/>
      <c r="P155" s="74"/>
      <c r="Q155" s="74"/>
      <c r="R155" s="74"/>
      <c r="S155" s="74"/>
      <c r="T155" s="74"/>
      <c r="U155" s="74"/>
      <c r="V155" s="74"/>
      <c r="W155" s="74"/>
      <c r="X155" s="74"/>
      <c r="Y155" s="74"/>
      <c r="Z155" s="74"/>
    </row>
    <row r="156" spans="1:26" x14ac:dyDescent="0.25">
      <c r="A156" s="52" t="str">
        <f>CONCATENATE(C152," - ",D156,"%")</f>
        <v>Efficiency (Hi) - 23%</v>
      </c>
      <c r="C156" s="123"/>
      <c r="D156" s="94">
        <v>23</v>
      </c>
      <c r="E156" s="64" t="e">
        <v>#N/A</v>
      </c>
      <c r="F156" s="64" t="e">
        <v>#N/A</v>
      </c>
      <c r="G156" s="64" t="e">
        <v>#N/A</v>
      </c>
      <c r="H156" s="68" t="e">
        <v>#N/A</v>
      </c>
      <c r="I156" s="74" t="e">
        <v>#N/A</v>
      </c>
      <c r="J156" s="74" t="e">
        <v>#N/A</v>
      </c>
      <c r="K156" s="74" t="e">
        <v>#N/A</v>
      </c>
      <c r="L156" s="74" t="e">
        <v>#N/A</v>
      </c>
      <c r="M156" s="74"/>
      <c r="N156" s="74"/>
      <c r="O156" s="74"/>
      <c r="P156" s="74"/>
      <c r="Q156" s="74"/>
      <c r="R156" s="74"/>
      <c r="S156" s="74"/>
      <c r="T156" s="74"/>
      <c r="U156" s="74"/>
      <c r="V156" s="74"/>
      <c r="W156" s="74"/>
      <c r="X156" s="74"/>
      <c r="Y156" s="74"/>
      <c r="Z156" s="74"/>
    </row>
    <row r="157" spans="1:26" x14ac:dyDescent="0.25">
      <c r="A157" s="52" t="str">
        <f>CONCATENATE(C152," - ",D157,"%")</f>
        <v>Efficiency (Hi) - 30%</v>
      </c>
      <c r="C157" s="123"/>
      <c r="D157" s="94">
        <v>30</v>
      </c>
      <c r="E157" s="64" t="e">
        <v>#N/A</v>
      </c>
      <c r="F157" s="64" t="e">
        <v>#N/A</v>
      </c>
      <c r="G157" s="64" t="e">
        <v>#N/A</v>
      </c>
      <c r="H157" s="68" t="e">
        <v>#N/A</v>
      </c>
      <c r="I157" s="74" t="e">
        <v>#N/A</v>
      </c>
      <c r="J157" s="74" t="e">
        <v>#N/A</v>
      </c>
      <c r="K157" s="74" t="e">
        <v>#N/A</v>
      </c>
      <c r="L157" s="74" t="e">
        <v>#N/A</v>
      </c>
      <c r="M157" s="74"/>
      <c r="N157" s="74"/>
      <c r="O157" s="74"/>
      <c r="P157" s="74"/>
      <c r="Q157" s="74"/>
      <c r="R157" s="74"/>
      <c r="S157" s="74"/>
      <c r="T157" s="74"/>
      <c r="U157" s="74"/>
      <c r="V157" s="74"/>
      <c r="W157" s="74"/>
      <c r="X157" s="74"/>
      <c r="Y157" s="74"/>
      <c r="Z157" s="74"/>
    </row>
    <row r="158" spans="1:26" x14ac:dyDescent="0.25">
      <c r="A158" s="52" t="str">
        <f>CONCATENATE(C152," - ",D158,"%")</f>
        <v>Efficiency (Hi) - 40%</v>
      </c>
      <c r="C158" s="123"/>
      <c r="D158" s="94">
        <v>40</v>
      </c>
      <c r="E158" s="64" t="e">
        <v>#N/A</v>
      </c>
      <c r="F158" s="64" t="e">
        <v>#N/A</v>
      </c>
      <c r="G158" s="64" t="e">
        <v>#N/A</v>
      </c>
      <c r="H158" s="68" t="e">
        <v>#N/A</v>
      </c>
      <c r="I158" s="74" t="e">
        <v>#N/A</v>
      </c>
      <c r="J158" s="74" t="e">
        <v>#N/A</v>
      </c>
      <c r="K158" s="74" t="e">
        <v>#N/A</v>
      </c>
      <c r="L158" s="74" t="e">
        <v>#N/A</v>
      </c>
      <c r="M158" s="74"/>
      <c r="N158" s="74"/>
      <c r="O158" s="74"/>
      <c r="P158" s="74"/>
      <c r="Q158" s="74"/>
      <c r="R158" s="74"/>
      <c r="S158" s="74"/>
      <c r="T158" s="74"/>
      <c r="U158" s="74"/>
      <c r="V158" s="74"/>
      <c r="W158" s="74"/>
      <c r="X158" s="74"/>
      <c r="Y158" s="74"/>
      <c r="Z158" s="74"/>
    </row>
    <row r="159" spans="1:26" x14ac:dyDescent="0.25">
      <c r="A159" s="52" t="str">
        <f>CONCATENATE(C152," - ",D159,"%")</f>
        <v>Efficiency (Hi) - 50%</v>
      </c>
      <c r="C159" s="123"/>
      <c r="D159" s="94">
        <v>50</v>
      </c>
      <c r="E159" s="64" t="e">
        <v>#N/A</v>
      </c>
      <c r="F159" s="64" t="e">
        <v>#N/A</v>
      </c>
      <c r="G159" s="64" t="e">
        <v>#N/A</v>
      </c>
      <c r="H159" s="68" t="e">
        <v>#N/A</v>
      </c>
      <c r="I159" s="74" t="e">
        <v>#N/A</v>
      </c>
      <c r="J159" s="74" t="e">
        <v>#N/A</v>
      </c>
      <c r="K159" s="74" t="e">
        <v>#N/A</v>
      </c>
      <c r="L159" s="74" t="e">
        <v>#N/A</v>
      </c>
      <c r="M159" s="74"/>
      <c r="N159" s="74"/>
      <c r="O159" s="74"/>
      <c r="P159" s="74"/>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6" t="e">
        <v>#N/A</v>
      </c>
      <c r="F160" s="116" t="e">
        <v>#N/A</v>
      </c>
      <c r="G160" s="116" t="e">
        <v>#N/A</v>
      </c>
      <c r="H160" s="112" t="e">
        <v>#N/A</v>
      </c>
      <c r="I160" s="74" t="e">
        <v>#N/A</v>
      </c>
      <c r="J160" s="74" t="e">
        <v>#N/A</v>
      </c>
      <c r="K160" s="74" t="e">
        <v>#N/A</v>
      </c>
      <c r="L160" s="74" t="e">
        <v>#N/A</v>
      </c>
      <c r="M160" s="74"/>
      <c r="N160" s="74"/>
      <c r="O160" s="74"/>
      <c r="P160" s="74"/>
      <c r="Q160" s="74"/>
      <c r="R160" s="74"/>
      <c r="S160" s="74"/>
      <c r="T160" s="74"/>
      <c r="U160" s="74"/>
      <c r="V160" s="74"/>
      <c r="W160" s="74"/>
      <c r="X160" s="74"/>
      <c r="Y160" s="74"/>
      <c r="Z160" s="74"/>
    </row>
    <row r="161" spans="1:26" ht="19.5" thickBot="1" x14ac:dyDescent="0.35">
      <c r="C161" s="40" t="str">
        <f>List!$B$7</f>
        <v>CO emissions</v>
      </c>
      <c r="D161" s="45" t="s">
        <v>193</v>
      </c>
      <c r="E161" s="41" t="e">
        <v>#N/A</v>
      </c>
      <c r="F161" s="41" t="e">
        <v>#N/A</v>
      </c>
      <c r="G161" s="41" t="e">
        <v>#N/A</v>
      </c>
      <c r="H161" s="41" t="e">
        <v>#N/A</v>
      </c>
      <c r="I161" s="73" t="e">
        <v>#N/A</v>
      </c>
      <c r="J161" s="73" t="e">
        <v>#N/A</v>
      </c>
      <c r="K161" s="73" t="e">
        <v>#N/A</v>
      </c>
      <c r="L161" s="73" t="e">
        <v>#N/A</v>
      </c>
      <c r="M161" s="73"/>
      <c r="N161" s="73"/>
      <c r="O161" s="73"/>
      <c r="P161" s="73"/>
      <c r="Q161" s="73"/>
      <c r="R161" s="73"/>
      <c r="S161" s="73"/>
      <c r="T161" s="73"/>
      <c r="U161" s="73"/>
      <c r="V161" s="73"/>
      <c r="W161" s="73"/>
      <c r="X161" s="73"/>
      <c r="Y161" s="73"/>
      <c r="Z161" s="73"/>
    </row>
    <row r="162" spans="1:26" x14ac:dyDescent="0.25">
      <c r="A162" s="52" t="str">
        <f>CONCATENATE(C161," - ",D162,"%")</f>
        <v>CO emissions - 0%</v>
      </c>
      <c r="C162" s="122" t="s">
        <v>124</v>
      </c>
      <c r="D162" s="11">
        <v>0</v>
      </c>
      <c r="E162" s="20" t="e">
        <v>#N/A</v>
      </c>
      <c r="F162" s="20">
        <v>361.04931278594267</v>
      </c>
      <c r="G162" s="20">
        <v>27.696062391300732</v>
      </c>
      <c r="H162" s="69">
        <v>1</v>
      </c>
      <c r="I162" s="74" t="e">
        <v>#N/A</v>
      </c>
      <c r="J162" s="74">
        <v>17.2</v>
      </c>
      <c r="K162" s="74" t="e">
        <v>#N/A</v>
      </c>
      <c r="L162" s="74" t="e">
        <v>#N/A</v>
      </c>
      <c r="M162" s="74"/>
      <c r="N162" s="74"/>
      <c r="O162" s="74"/>
      <c r="P162" s="74"/>
      <c r="Q162" s="74"/>
      <c r="R162" s="74"/>
      <c r="S162" s="74"/>
      <c r="T162" s="74"/>
      <c r="U162" s="74"/>
      <c r="V162" s="74"/>
      <c r="W162" s="74"/>
      <c r="X162" s="74"/>
      <c r="Y162" s="74"/>
      <c r="Z162" s="74"/>
    </row>
    <row r="163" spans="1:26" x14ac:dyDescent="0.25">
      <c r="A163" s="52" t="str">
        <f>CONCATENATE(C161," - ",D163,"%")</f>
        <v>CO emissions - 10%</v>
      </c>
      <c r="C163" s="123"/>
      <c r="D163" s="94">
        <v>10</v>
      </c>
      <c r="E163" s="64" t="e">
        <v>#N/A</v>
      </c>
      <c r="F163" s="64" t="e">
        <v>#N/A</v>
      </c>
      <c r="G163" s="64" t="e">
        <v>#N/A</v>
      </c>
      <c r="H163" s="68" t="e">
        <v>#N/A</v>
      </c>
      <c r="I163" s="74" t="e">
        <v>#N/A</v>
      </c>
      <c r="J163" s="74">
        <v>14.8</v>
      </c>
      <c r="K163" s="74" t="e">
        <v>#N/A</v>
      </c>
      <c r="L163" s="74" t="e">
        <v>#N/A</v>
      </c>
      <c r="M163" s="74"/>
      <c r="N163" s="74"/>
      <c r="O163" s="74"/>
      <c r="P163" s="74"/>
      <c r="Q163" s="74"/>
      <c r="R163" s="74"/>
      <c r="S163" s="74"/>
      <c r="T163" s="74"/>
      <c r="U163" s="74"/>
      <c r="V163" s="74"/>
      <c r="W163" s="74"/>
      <c r="X163" s="74"/>
      <c r="Y163" s="74"/>
      <c r="Z163" s="74"/>
    </row>
    <row r="164" spans="1:26" x14ac:dyDescent="0.25">
      <c r="A164" s="52" t="str">
        <f>CONCATENATE(C161," - ",D164,"%")</f>
        <v>CO emissions - 20%</v>
      </c>
      <c r="C164" s="123"/>
      <c r="D164" s="94">
        <v>20</v>
      </c>
      <c r="E164" s="64" t="e">
        <v>#N/A</v>
      </c>
      <c r="F164" s="64" t="e">
        <v>#N/A</v>
      </c>
      <c r="G164" s="64" t="e">
        <v>#N/A</v>
      </c>
      <c r="H164" s="68" t="e">
        <v>#N/A</v>
      </c>
      <c r="I164" s="74" t="e">
        <v>#N/A</v>
      </c>
      <c r="J164" s="74" t="e">
        <v>#N/A</v>
      </c>
      <c r="K164" s="74" t="e">
        <v>#N/A</v>
      </c>
      <c r="L164" s="74" t="e">
        <v>#N/A</v>
      </c>
      <c r="M164" s="74"/>
      <c r="N164" s="74"/>
      <c r="O164" s="74"/>
      <c r="P164" s="74"/>
      <c r="Q164" s="74"/>
      <c r="R164" s="74"/>
      <c r="S164" s="74"/>
      <c r="T164" s="74"/>
      <c r="U164" s="74"/>
      <c r="V164" s="74"/>
      <c r="W164" s="74"/>
      <c r="X164" s="74"/>
      <c r="Y164" s="74"/>
      <c r="Z164" s="74"/>
    </row>
    <row r="165" spans="1:26" x14ac:dyDescent="0.25">
      <c r="A165" s="52" t="str">
        <f>CONCATENATE(C161," - ",D165,"%")</f>
        <v>CO emissions - 23%</v>
      </c>
      <c r="C165" s="123"/>
      <c r="D165" s="94">
        <v>23</v>
      </c>
      <c r="E165" s="64" t="e">
        <v>#N/A</v>
      </c>
      <c r="F165" s="64">
        <v>110.98892313576691</v>
      </c>
      <c r="G165" s="64">
        <v>4.0186761603729124</v>
      </c>
      <c r="H165" s="68" t="e">
        <v>#N/A</v>
      </c>
      <c r="I165" s="74" t="e">
        <v>#N/A</v>
      </c>
      <c r="J165" s="74">
        <v>12.9</v>
      </c>
      <c r="K165" s="74" t="e">
        <v>#N/A</v>
      </c>
      <c r="L165" s="74" t="e">
        <v>#N/A</v>
      </c>
      <c r="M165" s="74"/>
      <c r="N165" s="74"/>
      <c r="O165" s="74"/>
      <c r="P165" s="74"/>
      <c r="Q165" s="74"/>
      <c r="R165" s="74"/>
      <c r="S165" s="74"/>
      <c r="T165" s="74"/>
      <c r="U165" s="74"/>
      <c r="V165" s="74"/>
      <c r="W165" s="74"/>
      <c r="X165" s="74"/>
      <c r="Y165" s="74"/>
      <c r="Z165" s="74"/>
    </row>
    <row r="166" spans="1:26" x14ac:dyDescent="0.25">
      <c r="A166" s="52" t="str">
        <f>CONCATENATE(C161," - ",D166,"%")</f>
        <v>CO emissions - 30%</v>
      </c>
      <c r="C166" s="123"/>
      <c r="D166" s="94">
        <v>30</v>
      </c>
      <c r="E166" s="64" t="e">
        <v>#N/A</v>
      </c>
      <c r="F166" s="64" t="e">
        <v>#N/A</v>
      </c>
      <c r="G166" s="64" t="e">
        <v>#N/A</v>
      </c>
      <c r="H166" s="68" t="e">
        <v>#N/A</v>
      </c>
      <c r="I166" s="74" t="e">
        <v>#N/A</v>
      </c>
      <c r="J166" s="74">
        <v>12.3</v>
      </c>
      <c r="K166" s="74" t="e">
        <v>#N/A</v>
      </c>
      <c r="L166" s="74" t="e">
        <v>#N/A</v>
      </c>
      <c r="M166" s="74"/>
      <c r="N166" s="74"/>
      <c r="O166" s="74"/>
      <c r="P166" s="74"/>
      <c r="Q166" s="74"/>
      <c r="R166" s="74"/>
      <c r="S166" s="74"/>
      <c r="T166" s="74"/>
      <c r="U166" s="74"/>
      <c r="V166" s="74"/>
      <c r="W166" s="74"/>
      <c r="X166" s="74"/>
      <c r="Y166" s="74"/>
      <c r="Z166" s="74"/>
    </row>
    <row r="167" spans="1:26" x14ac:dyDescent="0.25">
      <c r="A167" s="52" t="str">
        <f>CONCATENATE(C161," - ",D167,"%")</f>
        <v>CO emissions - 40%</v>
      </c>
      <c r="C167" s="123"/>
      <c r="D167" s="94">
        <v>40</v>
      </c>
      <c r="E167" s="64" t="e">
        <v>#N/A</v>
      </c>
      <c r="F167" s="64">
        <v>129.93875301770871</v>
      </c>
      <c r="G167" s="64">
        <v>1.8692077007902959</v>
      </c>
      <c r="H167" s="68" t="e">
        <v>#N/A</v>
      </c>
      <c r="I167" s="74" t="e">
        <v>#N/A</v>
      </c>
      <c r="J167" s="74">
        <v>12.4</v>
      </c>
      <c r="K167" s="74" t="e">
        <v>#N/A</v>
      </c>
      <c r="L167" s="74" t="e">
        <v>#N/A</v>
      </c>
      <c r="M167" s="74"/>
      <c r="N167" s="74"/>
      <c r="O167" s="74"/>
      <c r="P167" s="74"/>
      <c r="Q167" s="74"/>
      <c r="R167" s="74"/>
      <c r="S167" s="74"/>
      <c r="T167" s="74"/>
      <c r="U167" s="74"/>
      <c r="V167" s="74"/>
      <c r="W167" s="74"/>
      <c r="X167" s="74"/>
      <c r="Y167" s="74"/>
      <c r="Z167" s="74"/>
    </row>
    <row r="168" spans="1:26" x14ac:dyDescent="0.25">
      <c r="A168" s="52" t="str">
        <f>CONCATENATE(C161," - ",D168,"%")</f>
        <v>CO emissions - 50%</v>
      </c>
      <c r="C168" s="123"/>
      <c r="D168" s="94">
        <v>50</v>
      </c>
      <c r="E168" s="64" t="e">
        <v>#N/A</v>
      </c>
      <c r="F168" s="64" t="e">
        <v>#N/A</v>
      </c>
      <c r="G168" s="64" t="e">
        <v>#N/A</v>
      </c>
      <c r="H168" s="68" t="e">
        <v>#N/A</v>
      </c>
      <c r="I168" s="74" t="e">
        <v>#N/A</v>
      </c>
      <c r="J168" s="74">
        <v>13.1</v>
      </c>
      <c r="K168" s="74" t="e">
        <v>#N/A</v>
      </c>
      <c r="L168" s="74" t="e">
        <v>#N/A</v>
      </c>
      <c r="M168" s="74"/>
      <c r="N168" s="74"/>
      <c r="O168" s="74"/>
      <c r="P168" s="74"/>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6" t="e">
        <v>#N/A</v>
      </c>
      <c r="F169" s="116" t="e">
        <v>#N/A</v>
      </c>
      <c r="G169" s="116" t="e">
        <v>#N/A</v>
      </c>
      <c r="H169" s="112" t="e">
        <v>#N/A</v>
      </c>
      <c r="I169" s="74" t="e">
        <v>#N/A</v>
      </c>
      <c r="J169" s="74">
        <v>11.1</v>
      </c>
      <c r="K169" s="74" t="e">
        <v>#N/A</v>
      </c>
      <c r="L169" s="74" t="e">
        <v>#N/A</v>
      </c>
      <c r="M169" s="74"/>
      <c r="N169" s="74"/>
      <c r="O169" s="74"/>
      <c r="P169" s="74"/>
      <c r="Q169" s="74"/>
      <c r="R169" s="74"/>
      <c r="S169" s="74"/>
      <c r="T169" s="74"/>
      <c r="U169" s="74"/>
      <c r="V169" s="74"/>
      <c r="W169" s="74"/>
      <c r="X169" s="74"/>
      <c r="Y169" s="74"/>
      <c r="Z169" s="74"/>
    </row>
    <row r="170" spans="1:26" ht="19.5" thickBot="1" x14ac:dyDescent="0.35">
      <c r="C170" s="40" t="str">
        <f>List!$B$8</f>
        <v>NOx emissions</v>
      </c>
      <c r="D170" s="45" t="s">
        <v>193</v>
      </c>
      <c r="E170" s="41" t="e">
        <v>#N/A</v>
      </c>
      <c r="F170" s="41" t="e">
        <v>#N/A</v>
      </c>
      <c r="G170" s="41" t="e">
        <v>#N/A</v>
      </c>
      <c r="H170" s="41" t="e">
        <v>#N/A</v>
      </c>
      <c r="I170" s="73" t="e">
        <v>#N/A</v>
      </c>
      <c r="J170" s="73" t="e">
        <v>#N/A</v>
      </c>
      <c r="K170" s="73" t="e">
        <v>#N/A</v>
      </c>
      <c r="L170" s="73" t="e">
        <v>#N/A</v>
      </c>
      <c r="M170" s="73"/>
      <c r="N170" s="73"/>
      <c r="O170" s="73"/>
      <c r="P170" s="73"/>
      <c r="Q170" s="73"/>
      <c r="R170" s="73"/>
      <c r="S170" s="73"/>
      <c r="T170" s="73"/>
      <c r="U170" s="73"/>
      <c r="V170" s="73"/>
      <c r="W170" s="73"/>
      <c r="X170" s="73"/>
      <c r="Y170" s="73"/>
      <c r="Z170" s="73"/>
    </row>
    <row r="171" spans="1:26" x14ac:dyDescent="0.25">
      <c r="A171" s="52" t="str">
        <f>CONCATENATE(C170," - ",D171,"%")</f>
        <v>NOx emissions - 0%</v>
      </c>
      <c r="C171" s="122" t="s">
        <v>124</v>
      </c>
      <c r="D171" s="11">
        <v>0</v>
      </c>
      <c r="E171" s="20" t="e">
        <v>#N/A</v>
      </c>
      <c r="F171" s="20" t="e">
        <v>#N/A</v>
      </c>
      <c r="G171" s="20" t="e">
        <v>#N/A</v>
      </c>
      <c r="H171" s="69">
        <v>15</v>
      </c>
      <c r="I171" s="74" t="e">
        <v>#N/A</v>
      </c>
      <c r="J171" s="74">
        <v>67.3</v>
      </c>
      <c r="K171" s="74" t="e">
        <v>#N/A</v>
      </c>
      <c r="L171" s="74" t="e">
        <v>#N/A</v>
      </c>
      <c r="M171" s="74"/>
      <c r="N171" s="74"/>
      <c r="O171" s="74"/>
      <c r="P171" s="74"/>
      <c r="Q171" s="74"/>
      <c r="R171" s="74"/>
      <c r="S171" s="74"/>
      <c r="T171" s="74"/>
      <c r="U171" s="74"/>
      <c r="V171" s="74"/>
      <c r="W171" s="74"/>
      <c r="X171" s="74"/>
      <c r="Y171" s="74"/>
      <c r="Z171" s="74"/>
    </row>
    <row r="172" spans="1:26" x14ac:dyDescent="0.25">
      <c r="A172" s="52" t="str">
        <f>CONCATENATE(C170," - ",D172,"%")</f>
        <v>NOx emissions - 10%</v>
      </c>
      <c r="C172" s="123"/>
      <c r="D172" s="94">
        <v>10</v>
      </c>
      <c r="E172" s="64" t="e">
        <v>#N/A</v>
      </c>
      <c r="F172" s="64" t="e">
        <v>#N/A</v>
      </c>
      <c r="G172" s="64" t="e">
        <v>#N/A</v>
      </c>
      <c r="H172" s="68" t="e">
        <v>#N/A</v>
      </c>
      <c r="I172" s="74" t="e">
        <v>#N/A</v>
      </c>
      <c r="J172" s="74">
        <v>71.400000000000006</v>
      </c>
      <c r="K172" s="74" t="e">
        <v>#N/A</v>
      </c>
      <c r="L172" s="74" t="e">
        <v>#N/A</v>
      </c>
      <c r="M172" s="74"/>
      <c r="N172" s="74"/>
      <c r="O172" s="74"/>
      <c r="P172" s="74"/>
      <c r="Q172" s="74"/>
      <c r="R172" s="74"/>
      <c r="S172" s="74"/>
      <c r="T172" s="74"/>
      <c r="U172" s="74"/>
      <c r="V172" s="74"/>
      <c r="W172" s="74"/>
      <c r="X172" s="74"/>
      <c r="Y172" s="74"/>
      <c r="Z172" s="74"/>
    </row>
    <row r="173" spans="1:26" x14ac:dyDescent="0.25">
      <c r="A173" s="52" t="str">
        <f>CONCATENATE(C170," - ",D173,"%")</f>
        <v>NOx emissions - 20%</v>
      </c>
      <c r="C173" s="123"/>
      <c r="D173" s="94">
        <v>20</v>
      </c>
      <c r="E173" s="64" t="e">
        <v>#N/A</v>
      </c>
      <c r="F173" s="64" t="e">
        <v>#N/A</v>
      </c>
      <c r="G173" s="64" t="e">
        <v>#N/A</v>
      </c>
      <c r="H173" s="68" t="e">
        <v>#N/A</v>
      </c>
      <c r="I173" s="74" t="e">
        <v>#N/A</v>
      </c>
      <c r="J173" s="74" t="e">
        <v>#N/A</v>
      </c>
      <c r="K173" s="74" t="e">
        <v>#N/A</v>
      </c>
      <c r="L173" s="74" t="e">
        <v>#N/A</v>
      </c>
      <c r="M173" s="74"/>
      <c r="N173" s="74"/>
      <c r="O173" s="74"/>
      <c r="P173" s="74"/>
      <c r="Q173" s="74"/>
      <c r="R173" s="74"/>
      <c r="S173" s="74"/>
      <c r="T173" s="74"/>
      <c r="U173" s="74"/>
      <c r="V173" s="74"/>
      <c r="W173" s="74"/>
      <c r="X173" s="74"/>
      <c r="Y173" s="74"/>
      <c r="Z173" s="74"/>
    </row>
    <row r="174" spans="1:26" x14ac:dyDescent="0.25">
      <c r="A174" s="52" t="str">
        <f>CONCATENATE(C170," - ",D174,"%")</f>
        <v>NOx emissions - 23%</v>
      </c>
      <c r="C174" s="123"/>
      <c r="D174" s="94">
        <v>23</v>
      </c>
      <c r="E174" s="64" t="e">
        <v>#N/A</v>
      </c>
      <c r="F174" s="64" t="e">
        <v>#N/A</v>
      </c>
      <c r="G174" s="64" t="e">
        <v>#N/A</v>
      </c>
      <c r="H174" s="68">
        <v>8.4</v>
      </c>
      <c r="I174" s="74" t="e">
        <v>#N/A</v>
      </c>
      <c r="J174" s="74">
        <v>73.8</v>
      </c>
      <c r="K174" s="74" t="e">
        <v>#N/A</v>
      </c>
      <c r="L174" s="74" t="e">
        <v>#N/A</v>
      </c>
      <c r="M174" s="74"/>
      <c r="N174" s="74"/>
      <c r="O174" s="74"/>
      <c r="P174" s="74"/>
      <c r="Q174" s="74"/>
      <c r="R174" s="74"/>
      <c r="S174" s="74"/>
      <c r="T174" s="74"/>
      <c r="U174" s="74"/>
      <c r="V174" s="74"/>
      <c r="W174" s="74"/>
      <c r="X174" s="74"/>
      <c r="Y174" s="74"/>
      <c r="Z174" s="74"/>
    </row>
    <row r="175" spans="1:26" x14ac:dyDescent="0.25">
      <c r="A175" s="52" t="str">
        <f>CONCATENATE(C170," - ",D175,"%")</f>
        <v>NOx emissions - 30%</v>
      </c>
      <c r="C175" s="123"/>
      <c r="D175" s="94">
        <v>30</v>
      </c>
      <c r="E175" s="64" t="e">
        <v>#N/A</v>
      </c>
      <c r="F175" s="64" t="e">
        <v>#N/A</v>
      </c>
      <c r="G175" s="64" t="e">
        <v>#N/A</v>
      </c>
      <c r="H175" s="68" t="e">
        <v>#N/A</v>
      </c>
      <c r="I175" s="74" t="e">
        <v>#N/A</v>
      </c>
      <c r="J175" s="74">
        <v>75.400000000000006</v>
      </c>
      <c r="K175" s="74" t="e">
        <v>#N/A</v>
      </c>
      <c r="L175" s="74" t="e">
        <v>#N/A</v>
      </c>
      <c r="M175" s="74"/>
      <c r="N175" s="74"/>
      <c r="O175" s="74"/>
      <c r="P175" s="74"/>
      <c r="Q175" s="74"/>
      <c r="R175" s="74"/>
      <c r="S175" s="74"/>
      <c r="T175" s="74"/>
      <c r="U175" s="74"/>
      <c r="V175" s="74"/>
      <c r="W175" s="74"/>
      <c r="X175" s="74"/>
      <c r="Y175" s="74"/>
      <c r="Z175" s="74"/>
    </row>
    <row r="176" spans="1:26" x14ac:dyDescent="0.25">
      <c r="A176" s="52" t="str">
        <f>CONCATENATE(C170," - ",D176,"%")</f>
        <v>NOx emissions - 40%</v>
      </c>
      <c r="C176" s="123"/>
      <c r="D176" s="94">
        <v>40</v>
      </c>
      <c r="E176" s="64" t="e">
        <v>#N/A</v>
      </c>
      <c r="F176" s="64" t="e">
        <v>#N/A</v>
      </c>
      <c r="G176" s="64" t="e">
        <v>#N/A</v>
      </c>
      <c r="H176" s="68">
        <v>4.2</v>
      </c>
      <c r="I176" s="74" t="e">
        <v>#N/A</v>
      </c>
      <c r="J176" s="74">
        <v>78.400000000000006</v>
      </c>
      <c r="K176" s="74" t="e">
        <v>#N/A</v>
      </c>
      <c r="L176" s="74" t="e">
        <v>#N/A</v>
      </c>
      <c r="M176" s="74"/>
      <c r="N176" s="74"/>
      <c r="O176" s="74"/>
      <c r="P176" s="74"/>
      <c r="Q176" s="74"/>
      <c r="R176" s="74"/>
      <c r="S176" s="74"/>
      <c r="T176" s="74"/>
      <c r="U176" s="74"/>
      <c r="V176" s="74"/>
      <c r="W176" s="74"/>
      <c r="X176" s="74"/>
      <c r="Y176" s="74"/>
      <c r="Z176" s="74"/>
    </row>
    <row r="177" spans="1:26" x14ac:dyDescent="0.25">
      <c r="A177" s="52" t="str">
        <f>CONCATENATE(C170," - ",D177,"%")</f>
        <v>NOx emissions - 50%</v>
      </c>
      <c r="C177" s="123"/>
      <c r="D177" s="94">
        <v>50</v>
      </c>
      <c r="E177" s="64" t="e">
        <v>#N/A</v>
      </c>
      <c r="F177" s="64" t="e">
        <v>#N/A</v>
      </c>
      <c r="G177" s="64" t="e">
        <v>#N/A</v>
      </c>
      <c r="H177" s="68" t="e">
        <v>#N/A</v>
      </c>
      <c r="I177" s="74" t="e">
        <v>#N/A</v>
      </c>
      <c r="J177" s="74">
        <v>82.5</v>
      </c>
      <c r="K177" s="74" t="e">
        <v>#N/A</v>
      </c>
      <c r="L177" s="74" t="e">
        <v>#N/A</v>
      </c>
      <c r="M177" s="74"/>
      <c r="N177" s="74"/>
      <c r="O177" s="74"/>
      <c r="P177" s="74"/>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6" t="e">
        <v>#N/A</v>
      </c>
      <c r="F178" s="116" t="e">
        <v>#N/A</v>
      </c>
      <c r="G178" s="116" t="e">
        <v>#N/A</v>
      </c>
      <c r="H178" s="112" t="e">
        <v>#N/A</v>
      </c>
      <c r="I178" s="74" t="e">
        <v>#N/A</v>
      </c>
      <c r="J178" s="74">
        <v>87.6</v>
      </c>
      <c r="K178" s="74" t="e">
        <v>#N/A</v>
      </c>
      <c r="L178" s="74" t="e">
        <v>#N/A</v>
      </c>
      <c r="M178" s="74"/>
      <c r="N178" s="74"/>
      <c r="O178" s="74"/>
      <c r="P178" s="74"/>
      <c r="Q178" s="74"/>
      <c r="R178" s="74"/>
      <c r="S178" s="74"/>
      <c r="T178" s="74"/>
      <c r="U178" s="74"/>
      <c r="V178" s="74"/>
      <c r="W178" s="74"/>
      <c r="X178" s="74"/>
      <c r="Y178" s="74"/>
      <c r="Z178" s="74"/>
    </row>
    <row r="179" spans="1:26" ht="19.5" thickBot="1" x14ac:dyDescent="0.35">
      <c r="C179" s="40" t="str">
        <f>List!$B$5</f>
        <v>Qtest (input)</v>
      </c>
      <c r="D179" s="45" t="s">
        <v>194</v>
      </c>
      <c r="E179" s="41" t="e">
        <v>#N/A</v>
      </c>
      <c r="F179" s="41" t="e">
        <v>#N/A</v>
      </c>
      <c r="G179" s="41" t="e">
        <v>#N/A</v>
      </c>
      <c r="H179" s="41" t="e">
        <v>#N/A</v>
      </c>
      <c r="I179" s="73" t="e">
        <v>#N/A</v>
      </c>
      <c r="J179" s="73" t="e">
        <v>#N/A</v>
      </c>
      <c r="K179" s="73" t="e">
        <v>#N/A</v>
      </c>
      <c r="L179" s="73" t="e">
        <v>#N/A</v>
      </c>
      <c r="M179" s="73"/>
      <c r="N179" s="73"/>
      <c r="O179" s="73"/>
      <c r="P179" s="73"/>
      <c r="Q179" s="73"/>
      <c r="R179" s="73"/>
      <c r="S179" s="73"/>
      <c r="T179" s="73"/>
      <c r="U179" s="73"/>
      <c r="V179" s="73"/>
      <c r="W179" s="73"/>
      <c r="X179" s="73"/>
      <c r="Y179" s="73"/>
      <c r="Z179" s="73"/>
    </row>
    <row r="180" spans="1:26" x14ac:dyDescent="0.25">
      <c r="A180" s="52" t="str">
        <f>CONCATENATE(C179," - ",D180,"%")</f>
        <v>Qtest (input) - 0%</v>
      </c>
      <c r="C180" s="122" t="s">
        <v>124</v>
      </c>
      <c r="D180" s="11">
        <v>0</v>
      </c>
      <c r="E180" s="20" t="e">
        <v>#N/A</v>
      </c>
      <c r="F180" s="20">
        <v>6.7152379455144873</v>
      </c>
      <c r="G180" s="20">
        <v>6.6755184554133304</v>
      </c>
      <c r="H180" s="69">
        <v>34.415594470761754</v>
      </c>
      <c r="I180" s="74" t="e">
        <v>#N/A</v>
      </c>
      <c r="J180" s="74">
        <v>22.767674719764013</v>
      </c>
      <c r="K180" s="74" t="e">
        <v>#N/A</v>
      </c>
      <c r="L180" s="74" t="e">
        <v>#N/A</v>
      </c>
      <c r="M180" s="74"/>
      <c r="N180" s="74"/>
      <c r="O180" s="74"/>
      <c r="P180" s="74"/>
      <c r="Q180" s="74"/>
      <c r="R180" s="74"/>
      <c r="S180" s="74"/>
      <c r="T180" s="74"/>
      <c r="U180" s="74"/>
      <c r="V180" s="74"/>
      <c r="W180" s="74"/>
      <c r="X180" s="74"/>
      <c r="Y180" s="74"/>
      <c r="Z180" s="74"/>
    </row>
    <row r="181" spans="1:26" x14ac:dyDescent="0.25">
      <c r="A181" s="52" t="str">
        <f>CONCATENATE(C179," - ",D181,"%")</f>
        <v>Qtest (input) - 10%</v>
      </c>
      <c r="C181" s="123"/>
      <c r="D181" s="94">
        <v>10</v>
      </c>
      <c r="E181" s="64" t="e">
        <v>#N/A</v>
      </c>
      <c r="F181" s="64" t="e">
        <v>#N/A</v>
      </c>
      <c r="G181" s="64" t="e">
        <v>#N/A</v>
      </c>
      <c r="H181" s="68" t="e">
        <v>#N/A</v>
      </c>
      <c r="I181" s="74" t="e">
        <v>#N/A</v>
      </c>
      <c r="J181" s="74">
        <v>21.67595812437099</v>
      </c>
      <c r="K181" s="74" t="e">
        <v>#N/A</v>
      </c>
      <c r="L181" s="74" t="e">
        <v>#N/A</v>
      </c>
      <c r="M181" s="74"/>
      <c r="N181" s="74"/>
      <c r="O181" s="74"/>
      <c r="P181" s="74"/>
      <c r="Q181" s="74"/>
      <c r="R181" s="74"/>
      <c r="S181" s="74"/>
      <c r="T181" s="74"/>
      <c r="U181" s="74"/>
      <c r="V181" s="74"/>
      <c r="W181" s="74"/>
      <c r="X181" s="74"/>
      <c r="Y181" s="74"/>
      <c r="Z181" s="74"/>
    </row>
    <row r="182" spans="1:26" x14ac:dyDescent="0.25">
      <c r="A182" s="52" t="str">
        <f>CONCATENATE(C179," - ",D182,"%")</f>
        <v>Qtest (input) - 20%</v>
      </c>
      <c r="C182" s="123"/>
      <c r="D182" s="94">
        <v>20</v>
      </c>
      <c r="E182" s="64" t="e">
        <v>#N/A</v>
      </c>
      <c r="F182" s="64" t="e">
        <v>#N/A</v>
      </c>
      <c r="G182" s="64" t="e">
        <v>#N/A</v>
      </c>
      <c r="H182" s="68" t="e">
        <v>#N/A</v>
      </c>
      <c r="I182" s="74" t="e">
        <v>#N/A</v>
      </c>
      <c r="J182" s="74" t="e">
        <v>#N/A</v>
      </c>
      <c r="K182" s="74" t="e">
        <v>#N/A</v>
      </c>
      <c r="L182" s="74" t="e">
        <v>#N/A</v>
      </c>
      <c r="M182" s="74"/>
      <c r="N182" s="74"/>
      <c r="O182" s="74"/>
      <c r="P182" s="74"/>
      <c r="Q182" s="74"/>
      <c r="R182" s="74"/>
      <c r="S182" s="74"/>
      <c r="T182" s="74"/>
      <c r="U182" s="74"/>
      <c r="V182" s="74"/>
      <c r="W182" s="74"/>
      <c r="X182" s="74"/>
      <c r="Y182" s="74"/>
      <c r="Z182" s="74"/>
    </row>
    <row r="183" spans="1:26" x14ac:dyDescent="0.25">
      <c r="A183" s="52" t="str">
        <f>CONCATENATE(C179," - ",D183,"%")</f>
        <v>Qtest (input) - 23%</v>
      </c>
      <c r="C183" s="123"/>
      <c r="D183" s="94">
        <v>23</v>
      </c>
      <c r="E183" s="64" t="e">
        <v>#N/A</v>
      </c>
      <c r="F183" s="64">
        <v>6.2686435780322745</v>
      </c>
      <c r="G183" s="64">
        <v>6.1182074465163208</v>
      </c>
      <c r="H183" s="68">
        <v>33.270500556741275</v>
      </c>
      <c r="I183" s="74" t="e">
        <v>#N/A</v>
      </c>
      <c r="J183" s="74">
        <v>20.523475754845563</v>
      </c>
      <c r="K183" s="74" t="e">
        <v>#N/A</v>
      </c>
      <c r="L183" s="74" t="e">
        <v>#N/A</v>
      </c>
      <c r="M183" s="74"/>
      <c r="N183" s="74"/>
      <c r="O183" s="74"/>
      <c r="P183" s="74"/>
      <c r="Q183" s="74"/>
      <c r="R183" s="74"/>
      <c r="S183" s="74"/>
      <c r="T183" s="74"/>
      <c r="U183" s="74"/>
      <c r="V183" s="74"/>
      <c r="W183" s="74"/>
      <c r="X183" s="74"/>
      <c r="Y183" s="74"/>
      <c r="Z183" s="74"/>
    </row>
    <row r="184" spans="1:26" x14ac:dyDescent="0.25">
      <c r="A184" s="52" t="str">
        <f>CONCATENATE(C179," - ",D184,"%")</f>
        <v>Qtest (input) - 30%</v>
      </c>
      <c r="C184" s="123"/>
      <c r="D184" s="94">
        <v>30</v>
      </c>
      <c r="E184" s="64" t="e">
        <v>#N/A</v>
      </c>
      <c r="F184" s="64" t="e">
        <v>#N/A</v>
      </c>
      <c r="G184" s="64" t="e">
        <v>#N/A</v>
      </c>
      <c r="H184" s="68" t="e">
        <v>#N/A</v>
      </c>
      <c r="I184" s="74" t="e">
        <v>#N/A</v>
      </c>
      <c r="J184" s="74">
        <v>19.945277760020819</v>
      </c>
      <c r="K184" s="74" t="e">
        <v>#N/A</v>
      </c>
      <c r="L184" s="74" t="e">
        <v>#N/A</v>
      </c>
      <c r="M184" s="74"/>
      <c r="N184" s="74"/>
      <c r="O184" s="74"/>
      <c r="P184" s="74"/>
      <c r="Q184" s="74"/>
      <c r="R184" s="74"/>
      <c r="S184" s="74"/>
      <c r="T184" s="74"/>
      <c r="U184" s="74"/>
      <c r="V184" s="74"/>
      <c r="W184" s="74"/>
      <c r="X184" s="74"/>
      <c r="Y184" s="74"/>
      <c r="Z184" s="74"/>
    </row>
    <row r="185" spans="1:26" x14ac:dyDescent="0.25">
      <c r="A185" s="52" t="str">
        <f>CONCATENATE(C179," - ",D185,"%")</f>
        <v>Qtest (input) - 40%</v>
      </c>
      <c r="C185" s="123"/>
      <c r="D185" s="94">
        <v>40</v>
      </c>
      <c r="E185" s="64" t="e">
        <v>#N/A</v>
      </c>
      <c r="F185" s="64">
        <v>5.8156797445774755</v>
      </c>
      <c r="G185" s="64">
        <v>5.7770135728112706</v>
      </c>
      <c r="H185" s="68">
        <v>29.558031226549755</v>
      </c>
      <c r="I185" s="74" t="e">
        <v>#N/A</v>
      </c>
      <c r="J185" s="74">
        <v>19.138749813638729</v>
      </c>
      <c r="K185" s="74" t="e">
        <v>#N/A</v>
      </c>
      <c r="L185" s="74" t="e">
        <v>#N/A</v>
      </c>
      <c r="M185" s="74"/>
      <c r="N185" s="74"/>
      <c r="O185" s="74"/>
      <c r="P185" s="74"/>
      <c r="Q185" s="74"/>
      <c r="R185" s="74"/>
      <c r="S185" s="74"/>
      <c r="T185" s="74"/>
      <c r="U185" s="74"/>
      <c r="V185" s="74"/>
      <c r="W185" s="74"/>
      <c r="X185" s="74"/>
      <c r="Y185" s="74"/>
      <c r="Z185" s="74"/>
    </row>
    <row r="186" spans="1:26" x14ac:dyDescent="0.25">
      <c r="A186" s="52" t="str">
        <f>CONCATENATE(C179," - ",D186,"%")</f>
        <v>Qtest (input) - 50%</v>
      </c>
      <c r="C186" s="123"/>
      <c r="D186" s="94">
        <v>50</v>
      </c>
      <c r="E186" s="64" t="e">
        <v>#N/A</v>
      </c>
      <c r="F186" s="64" t="e">
        <v>#N/A</v>
      </c>
      <c r="G186" s="64" t="e">
        <v>#N/A</v>
      </c>
      <c r="H186" s="68" t="e">
        <v>#N/A</v>
      </c>
      <c r="I186" s="74" t="e">
        <v>#N/A</v>
      </c>
      <c r="J186" s="74">
        <v>18.305779186187749</v>
      </c>
      <c r="K186" s="74" t="e">
        <v>#N/A</v>
      </c>
      <c r="L186" s="74" t="e">
        <v>#N/A</v>
      </c>
      <c r="M186" s="74"/>
      <c r="N186" s="74"/>
      <c r="O186" s="74"/>
      <c r="P186" s="74"/>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6" t="e">
        <v>#N/A</v>
      </c>
      <c r="F187" s="116" t="e">
        <v>#N/A</v>
      </c>
      <c r="G187" s="116" t="e">
        <v>#N/A</v>
      </c>
      <c r="H187" s="112" t="e">
        <v>#N/A</v>
      </c>
      <c r="I187" s="74" t="e">
        <v>#N/A</v>
      </c>
      <c r="J187" s="74">
        <v>17.36755836092313</v>
      </c>
      <c r="K187" s="74" t="e">
        <v>#N/A</v>
      </c>
      <c r="L187" s="74" t="e">
        <v>#N/A</v>
      </c>
      <c r="M187" s="74"/>
      <c r="N187" s="74"/>
      <c r="O187" s="74"/>
      <c r="P187" s="74"/>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41" t="e">
        <v>#N/A</v>
      </c>
      <c r="G188" s="41" t="e">
        <v>#N/A</v>
      </c>
      <c r="H188" s="41" t="e">
        <v>#N/A</v>
      </c>
      <c r="I188" s="73" t="e">
        <v>#N/A</v>
      </c>
      <c r="J188" s="73" t="e">
        <v>#N/A</v>
      </c>
      <c r="K188" s="73" t="e">
        <v>#N/A</v>
      </c>
      <c r="L188" s="73" t="e">
        <v>#N/A</v>
      </c>
      <c r="M188" s="73"/>
      <c r="N188" s="73"/>
      <c r="O188" s="73"/>
      <c r="P188" s="73"/>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20" t="e">
        <v>#N/A</v>
      </c>
      <c r="F189" s="20">
        <v>47.08</v>
      </c>
      <c r="G189" s="20">
        <v>98.771137451171867</v>
      </c>
      <c r="H189" s="69">
        <v>84.1</v>
      </c>
      <c r="I189" s="74" t="e">
        <v>#N/A</v>
      </c>
      <c r="J189" s="74">
        <v>163.9</v>
      </c>
      <c r="K189" s="74" t="e">
        <v>#N/A</v>
      </c>
      <c r="L189" s="74" t="e">
        <v>#N/A</v>
      </c>
      <c r="M189" s="74"/>
      <c r="N189" s="74"/>
      <c r="O189" s="74"/>
      <c r="P189" s="74"/>
      <c r="Q189" s="74"/>
      <c r="R189" s="74"/>
      <c r="S189" s="74"/>
      <c r="T189" s="74"/>
      <c r="U189" s="74"/>
      <c r="V189" s="74"/>
      <c r="W189" s="74"/>
      <c r="X189" s="74"/>
      <c r="Y189" s="74"/>
      <c r="Z189" s="74"/>
    </row>
    <row r="190" spans="1:26" x14ac:dyDescent="0.25">
      <c r="A190" s="52" t="str">
        <f>CONCATENATE(C188," - ",D190,"%")</f>
        <v>Flue gases temperatures - 10%</v>
      </c>
      <c r="C190" s="123"/>
      <c r="D190" s="94">
        <v>10</v>
      </c>
      <c r="E190" s="64" t="e">
        <v>#N/A</v>
      </c>
      <c r="F190" s="64" t="e">
        <v>#N/A</v>
      </c>
      <c r="G190" s="64" t="e">
        <v>#N/A</v>
      </c>
      <c r="H190" s="68" t="e">
        <v>#N/A</v>
      </c>
      <c r="I190" s="74" t="e">
        <v>#N/A</v>
      </c>
      <c r="J190" s="74">
        <v>157.80000000000001</v>
      </c>
      <c r="K190" s="74" t="e">
        <v>#N/A</v>
      </c>
      <c r="L190" s="74" t="e">
        <v>#N/A</v>
      </c>
      <c r="M190" s="74"/>
      <c r="N190" s="74"/>
      <c r="O190" s="74"/>
      <c r="P190" s="74"/>
      <c r="Q190" s="74"/>
      <c r="R190" s="74"/>
      <c r="S190" s="74"/>
      <c r="T190" s="74"/>
      <c r="U190" s="74"/>
      <c r="V190" s="74"/>
      <c r="W190" s="74"/>
      <c r="X190" s="74"/>
      <c r="Y190" s="74"/>
      <c r="Z190" s="74"/>
    </row>
    <row r="191" spans="1:26" x14ac:dyDescent="0.25">
      <c r="A191" s="52" t="str">
        <f>CONCATENATE(C188," - ",D191,"%")</f>
        <v>Flue gases temperatures - 20%</v>
      </c>
      <c r="C191" s="123"/>
      <c r="D191" s="94">
        <v>20</v>
      </c>
      <c r="E191" s="64" t="e">
        <v>#N/A</v>
      </c>
      <c r="F191" s="64" t="e">
        <v>#N/A</v>
      </c>
      <c r="G191" s="64" t="e">
        <v>#N/A</v>
      </c>
      <c r="H191" s="68" t="e">
        <v>#N/A</v>
      </c>
      <c r="I191" s="74" t="e">
        <v>#N/A</v>
      </c>
      <c r="J191" s="74" t="e">
        <v>#N/A</v>
      </c>
      <c r="K191" s="74" t="e">
        <v>#N/A</v>
      </c>
      <c r="L191" s="74" t="e">
        <v>#N/A</v>
      </c>
      <c r="M191" s="74"/>
      <c r="N191" s="74"/>
      <c r="O191" s="74"/>
      <c r="P191" s="74"/>
      <c r="Q191" s="74"/>
      <c r="R191" s="74"/>
      <c r="S191" s="74"/>
      <c r="T191" s="74"/>
      <c r="U191" s="74"/>
      <c r="V191" s="74"/>
      <c r="W191" s="74"/>
      <c r="X191" s="74"/>
      <c r="Y191" s="74"/>
      <c r="Z191" s="74"/>
    </row>
    <row r="192" spans="1:26" x14ac:dyDescent="0.25">
      <c r="A192" s="52" t="str">
        <f>CONCATENATE(C188," - ",D192,"%")</f>
        <v>Flue gases temperatures - 23%</v>
      </c>
      <c r="C192" s="123"/>
      <c r="D192" s="94">
        <v>23</v>
      </c>
      <c r="E192" s="64" t="e">
        <v>#N/A</v>
      </c>
      <c r="F192" s="64">
        <v>48.89</v>
      </c>
      <c r="G192" s="64">
        <v>97.398253662109354</v>
      </c>
      <c r="H192" s="68">
        <v>82.4</v>
      </c>
      <c r="I192" s="74" t="e">
        <v>#N/A</v>
      </c>
      <c r="J192" s="74">
        <v>152.1</v>
      </c>
      <c r="K192" s="74" t="e">
        <v>#N/A</v>
      </c>
      <c r="L192" s="74" t="e">
        <v>#N/A</v>
      </c>
      <c r="M192" s="74"/>
      <c r="N192" s="74"/>
      <c r="O192" s="74"/>
      <c r="P192" s="74"/>
      <c r="Q192" s="74"/>
      <c r="R192" s="74"/>
      <c r="S192" s="74"/>
      <c r="T192" s="74"/>
      <c r="U192" s="74"/>
      <c r="V192" s="74"/>
      <c r="W192" s="74"/>
      <c r="X192" s="74"/>
      <c r="Y192" s="74"/>
      <c r="Z192" s="74"/>
    </row>
    <row r="193" spans="1:26" x14ac:dyDescent="0.25">
      <c r="A193" s="52" t="str">
        <f>CONCATENATE(C188," - ",D193,"%")</f>
        <v>Flue gases temperatures - 30%</v>
      </c>
      <c r="C193" s="123"/>
      <c r="D193" s="94">
        <v>30</v>
      </c>
      <c r="E193" s="64" t="e">
        <v>#N/A</v>
      </c>
      <c r="F193" s="64" t="e">
        <v>#N/A</v>
      </c>
      <c r="G193" s="64" t="e">
        <v>#N/A</v>
      </c>
      <c r="H193" s="68" t="e">
        <v>#N/A</v>
      </c>
      <c r="I193" s="74" t="e">
        <v>#N/A</v>
      </c>
      <c r="J193" s="74">
        <v>149.1</v>
      </c>
      <c r="K193" s="74" t="e">
        <v>#N/A</v>
      </c>
      <c r="L193" s="74" t="e">
        <v>#N/A</v>
      </c>
      <c r="M193" s="74"/>
      <c r="N193" s="74"/>
      <c r="O193" s="74"/>
      <c r="P193" s="74"/>
      <c r="Q193" s="74"/>
      <c r="R193" s="74"/>
      <c r="S193" s="74"/>
      <c r="T193" s="74"/>
      <c r="U193" s="74"/>
      <c r="V193" s="74"/>
      <c r="W193" s="74"/>
      <c r="X193" s="74"/>
      <c r="Y193" s="74"/>
      <c r="Z193" s="74"/>
    </row>
    <row r="194" spans="1:26" x14ac:dyDescent="0.25">
      <c r="A194" s="52" t="str">
        <f>CONCATENATE(C188," - ",D194,"%")</f>
        <v>Flue gases temperatures - 40%</v>
      </c>
      <c r="C194" s="123"/>
      <c r="D194" s="94">
        <v>40</v>
      </c>
      <c r="E194" s="64" t="e">
        <v>#N/A</v>
      </c>
      <c r="F194" s="64">
        <v>41.55</v>
      </c>
      <c r="G194" s="64">
        <v>96.696031494140627</v>
      </c>
      <c r="H194" s="68">
        <v>80.599999999999994</v>
      </c>
      <c r="I194" s="74" t="e">
        <v>#N/A</v>
      </c>
      <c r="J194" s="74">
        <v>145.6</v>
      </c>
      <c r="K194" s="74" t="e">
        <v>#N/A</v>
      </c>
      <c r="L194" s="74" t="e">
        <v>#N/A</v>
      </c>
      <c r="M194" s="74"/>
      <c r="N194" s="74"/>
      <c r="O194" s="74"/>
      <c r="P194" s="74"/>
      <c r="Q194" s="74"/>
      <c r="R194" s="74"/>
      <c r="S194" s="74"/>
      <c r="T194" s="74"/>
      <c r="U194" s="74"/>
      <c r="V194" s="74"/>
      <c r="W194" s="74"/>
      <c r="X194" s="74"/>
      <c r="Y194" s="74"/>
      <c r="Z194" s="74"/>
    </row>
    <row r="195" spans="1:26" x14ac:dyDescent="0.25">
      <c r="A195" s="52" t="str">
        <f>CONCATENATE(C188," - ",D195,"%")</f>
        <v>Flue gases temperatures - 50%</v>
      </c>
      <c r="C195" s="123"/>
      <c r="D195" s="94">
        <v>50</v>
      </c>
      <c r="E195" s="64" t="e">
        <v>#N/A</v>
      </c>
      <c r="F195" s="64" t="e">
        <v>#N/A</v>
      </c>
      <c r="G195" s="64" t="e">
        <v>#N/A</v>
      </c>
      <c r="H195" s="68" t="e">
        <v>#N/A</v>
      </c>
      <c r="I195" s="74" t="e">
        <v>#N/A</v>
      </c>
      <c r="J195" s="74">
        <v>142</v>
      </c>
      <c r="K195" s="74" t="e">
        <v>#N/A</v>
      </c>
      <c r="L195" s="74" t="e">
        <v>#N/A</v>
      </c>
      <c r="M195" s="74"/>
      <c r="N195" s="74"/>
      <c r="O195" s="74"/>
      <c r="P195" s="74"/>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6" t="e">
        <v>#N/A</v>
      </c>
      <c r="F196" s="116" t="e">
        <v>#N/A</v>
      </c>
      <c r="G196" s="116" t="e">
        <v>#N/A</v>
      </c>
      <c r="H196" s="112" t="e">
        <v>#N/A</v>
      </c>
      <c r="I196" s="74" t="e">
        <v>#N/A</v>
      </c>
      <c r="J196" s="74">
        <v>139.1</v>
      </c>
      <c r="K196" s="74" t="e">
        <v>#N/A</v>
      </c>
      <c r="L196" s="74" t="e">
        <v>#N/A</v>
      </c>
      <c r="M196" s="74"/>
      <c r="N196" s="74"/>
      <c r="O196" s="74"/>
      <c r="P196" s="74"/>
      <c r="Q196" s="74"/>
      <c r="R196" s="74"/>
      <c r="S196" s="74"/>
      <c r="T196" s="74"/>
      <c r="U196" s="74"/>
      <c r="V196" s="74"/>
      <c r="W196" s="74"/>
      <c r="X196" s="74"/>
      <c r="Y196" s="74"/>
      <c r="Z196" s="74"/>
    </row>
    <row r="197" spans="1:26" ht="19.5" thickBot="1" x14ac:dyDescent="0.35">
      <c r="C197" s="40" t="str">
        <f>List!$B$9</f>
        <v>CO2 emissions</v>
      </c>
      <c r="D197" s="45" t="s">
        <v>196</v>
      </c>
      <c r="E197" s="41" t="e">
        <v>#N/A</v>
      </c>
      <c r="F197" s="41" t="e">
        <v>#N/A</v>
      </c>
      <c r="G197" s="41" t="e">
        <v>#N/A</v>
      </c>
      <c r="H197" s="41" t="e">
        <v>#N/A</v>
      </c>
      <c r="I197" s="73" t="e">
        <v>#N/A</v>
      </c>
      <c r="J197" s="73" t="e">
        <v>#N/A</v>
      </c>
      <c r="K197" s="73" t="e">
        <v>#N/A</v>
      </c>
      <c r="L197" s="73" t="e">
        <v>#N/A</v>
      </c>
      <c r="M197" s="73"/>
      <c r="N197" s="73"/>
      <c r="O197" s="73"/>
      <c r="P197" s="73"/>
      <c r="Q197" s="73"/>
      <c r="R197" s="73"/>
      <c r="S197" s="73"/>
      <c r="T197" s="73"/>
      <c r="U197" s="73"/>
      <c r="V197" s="73"/>
      <c r="W197" s="73"/>
      <c r="X197" s="73"/>
      <c r="Y197" s="73"/>
      <c r="Z197" s="73"/>
    </row>
    <row r="198" spans="1:26" x14ac:dyDescent="0.25">
      <c r="A198" s="52" t="str">
        <f>CONCATENATE(C197," - ",D198,"%")</f>
        <v>CO2 emissions - 0%</v>
      </c>
      <c r="C198" s="122" t="s">
        <v>124</v>
      </c>
      <c r="D198" s="11">
        <v>0</v>
      </c>
      <c r="E198" s="20" t="e">
        <v>#N/A</v>
      </c>
      <c r="F198" s="20">
        <v>11.54</v>
      </c>
      <c r="G198" s="20">
        <v>5.7356834411621094</v>
      </c>
      <c r="H198" s="69">
        <v>8.6</v>
      </c>
      <c r="I198" s="74" t="e">
        <v>#N/A</v>
      </c>
      <c r="J198" s="74">
        <v>9.5</v>
      </c>
      <c r="K198" s="74" t="e">
        <v>#N/A</v>
      </c>
      <c r="L198" s="74" t="e">
        <v>#N/A</v>
      </c>
      <c r="M198" s="74"/>
      <c r="N198" s="74"/>
      <c r="O198" s="74"/>
      <c r="P198" s="74"/>
      <c r="Q198" s="74"/>
      <c r="R198" s="74"/>
      <c r="S198" s="74"/>
      <c r="T198" s="74"/>
      <c r="U198" s="74"/>
      <c r="V198" s="74"/>
      <c r="W198" s="74"/>
      <c r="X198" s="74"/>
      <c r="Y198" s="74"/>
      <c r="Z198" s="74"/>
    </row>
    <row r="199" spans="1:26" x14ac:dyDescent="0.25">
      <c r="A199" s="52" t="str">
        <f>CONCATENATE(C197," - ",D199,"%")</f>
        <v>CO2 emissions - 10%</v>
      </c>
      <c r="C199" s="123"/>
      <c r="D199" s="94">
        <v>10</v>
      </c>
      <c r="E199" s="64" t="e">
        <v>#N/A</v>
      </c>
      <c r="F199" s="64" t="e">
        <v>#N/A</v>
      </c>
      <c r="G199" s="64" t="e">
        <v>#N/A</v>
      </c>
      <c r="H199" s="68" t="e">
        <v>#N/A</v>
      </c>
      <c r="I199" s="74" t="e">
        <v>#N/A</v>
      </c>
      <c r="J199" s="74">
        <v>8.92</v>
      </c>
      <c r="K199" s="74" t="e">
        <v>#N/A</v>
      </c>
      <c r="L199" s="74" t="e">
        <v>#N/A</v>
      </c>
      <c r="M199" s="74"/>
      <c r="N199" s="74"/>
      <c r="O199" s="74"/>
      <c r="P199" s="74"/>
      <c r="Q199" s="74"/>
      <c r="R199" s="74"/>
      <c r="S199" s="74"/>
      <c r="T199" s="74"/>
      <c r="U199" s="74"/>
      <c r="V199" s="74"/>
      <c r="W199" s="74"/>
      <c r="X199" s="74"/>
      <c r="Y199" s="74"/>
      <c r="Z199" s="74"/>
    </row>
    <row r="200" spans="1:26" x14ac:dyDescent="0.25">
      <c r="A200" s="52" t="str">
        <f>CONCATENATE(C197," - ",D200,"%")</f>
        <v>CO2 emissions - 20%</v>
      </c>
      <c r="C200" s="123"/>
      <c r="D200" s="94">
        <v>20</v>
      </c>
      <c r="E200" s="64" t="e">
        <v>#N/A</v>
      </c>
      <c r="F200" s="64" t="e">
        <v>#N/A</v>
      </c>
      <c r="G200" s="64" t="e">
        <v>#N/A</v>
      </c>
      <c r="H200" s="68" t="e">
        <v>#N/A</v>
      </c>
      <c r="I200" s="74" t="e">
        <v>#N/A</v>
      </c>
      <c r="J200" s="74" t="e">
        <v>#N/A</v>
      </c>
      <c r="K200" s="74" t="e">
        <v>#N/A</v>
      </c>
      <c r="L200" s="74" t="e">
        <v>#N/A</v>
      </c>
      <c r="M200" s="74"/>
      <c r="N200" s="74"/>
      <c r="O200" s="74"/>
      <c r="P200" s="74"/>
      <c r="Q200" s="74"/>
      <c r="R200" s="74"/>
      <c r="S200" s="74"/>
      <c r="T200" s="74"/>
      <c r="U200" s="74"/>
      <c r="V200" s="74"/>
      <c r="W200" s="74"/>
      <c r="X200" s="74"/>
      <c r="Y200" s="74"/>
      <c r="Z200" s="74"/>
    </row>
    <row r="201" spans="1:26" x14ac:dyDescent="0.25">
      <c r="A201" s="52" t="str">
        <f>CONCATENATE(C197," - ",D201,"%")</f>
        <v>CO2 emissions - 23%</v>
      </c>
      <c r="C201" s="123"/>
      <c r="D201" s="94">
        <v>23</v>
      </c>
      <c r="E201" s="64" t="e">
        <v>#N/A</v>
      </c>
      <c r="F201" s="64">
        <v>10.02</v>
      </c>
      <c r="G201" s="64">
        <v>4.8364925384521484</v>
      </c>
      <c r="H201" s="68">
        <v>7.9</v>
      </c>
      <c r="I201" s="74" t="e">
        <v>#N/A</v>
      </c>
      <c r="J201" s="74">
        <v>8.1300000000000008</v>
      </c>
      <c r="K201" s="74" t="e">
        <v>#N/A</v>
      </c>
      <c r="L201" s="74" t="e">
        <v>#N/A</v>
      </c>
      <c r="M201" s="74"/>
      <c r="N201" s="74"/>
      <c r="O201" s="74"/>
      <c r="P201" s="74"/>
      <c r="Q201" s="74"/>
      <c r="R201" s="74"/>
      <c r="S201" s="74"/>
      <c r="T201" s="74"/>
      <c r="U201" s="74"/>
      <c r="V201" s="74"/>
      <c r="W201" s="74"/>
      <c r="X201" s="74"/>
      <c r="Y201" s="74"/>
      <c r="Z201" s="74"/>
    </row>
    <row r="202" spans="1:26" x14ac:dyDescent="0.25">
      <c r="A202" s="52" t="str">
        <f>CONCATENATE(C197," - ",D202,"%")</f>
        <v>CO2 emissions - 30%</v>
      </c>
      <c r="C202" s="123"/>
      <c r="D202" s="94">
        <v>30</v>
      </c>
      <c r="E202" s="64" t="e">
        <v>#N/A</v>
      </c>
      <c r="F202" s="64" t="e">
        <v>#N/A</v>
      </c>
      <c r="G202" s="64" t="e">
        <v>#N/A</v>
      </c>
      <c r="H202" s="68" t="e">
        <v>#N/A</v>
      </c>
      <c r="I202" s="74" t="e">
        <v>#N/A</v>
      </c>
      <c r="J202" s="74">
        <v>7.64</v>
      </c>
      <c r="K202" s="74" t="e">
        <v>#N/A</v>
      </c>
      <c r="L202" s="74" t="e">
        <v>#N/A</v>
      </c>
      <c r="M202" s="74"/>
      <c r="N202" s="74"/>
      <c r="O202" s="74"/>
      <c r="P202" s="74"/>
      <c r="Q202" s="74"/>
      <c r="R202" s="74"/>
      <c r="S202" s="74"/>
      <c r="T202" s="74"/>
      <c r="U202" s="74"/>
      <c r="V202" s="74"/>
      <c r="W202" s="74"/>
      <c r="X202" s="74"/>
      <c r="Y202" s="74"/>
      <c r="Z202" s="74"/>
    </row>
    <row r="203" spans="1:26" x14ac:dyDescent="0.25">
      <c r="A203" s="52" t="str">
        <f>CONCATENATE(C197," - ",D203,"%")</f>
        <v>CO2 emissions - 40%</v>
      </c>
      <c r="C203" s="123"/>
      <c r="D203" s="94">
        <v>40</v>
      </c>
      <c r="E203" s="64" t="e">
        <v>#N/A</v>
      </c>
      <c r="F203" s="64">
        <v>8.7100000000000009</v>
      </c>
      <c r="G203" s="64">
        <v>4.151153564453125</v>
      </c>
      <c r="H203" s="68">
        <v>7.3</v>
      </c>
      <c r="I203" s="74" t="e">
        <v>#N/A</v>
      </c>
      <c r="J203" s="74">
        <v>6.98</v>
      </c>
      <c r="K203" s="74" t="e">
        <v>#N/A</v>
      </c>
      <c r="L203" s="74" t="e">
        <v>#N/A</v>
      </c>
      <c r="M203" s="74"/>
      <c r="N203" s="74"/>
      <c r="O203" s="74"/>
      <c r="P203" s="74"/>
      <c r="Q203" s="74"/>
      <c r="R203" s="74"/>
      <c r="S203" s="74"/>
      <c r="T203" s="74"/>
      <c r="U203" s="74"/>
      <c r="V203" s="74"/>
      <c r="W203" s="74"/>
      <c r="X203" s="74"/>
      <c r="Y203" s="74"/>
      <c r="Z203" s="74"/>
    </row>
    <row r="204" spans="1:26" x14ac:dyDescent="0.25">
      <c r="A204" s="52" t="str">
        <f>CONCATENATE(C197," - ",D204,"%")</f>
        <v>CO2 emissions - 50%</v>
      </c>
      <c r="C204" s="123"/>
      <c r="D204" s="94">
        <v>50</v>
      </c>
      <c r="E204" s="64" t="e">
        <v>#N/A</v>
      </c>
      <c r="F204" s="64" t="e">
        <v>#N/A</v>
      </c>
      <c r="G204" s="64" t="e">
        <v>#N/A</v>
      </c>
      <c r="H204" s="68" t="e">
        <v>#N/A</v>
      </c>
      <c r="I204" s="74" t="e">
        <v>#N/A</v>
      </c>
      <c r="J204" s="74">
        <v>6.21</v>
      </c>
      <c r="K204" s="74" t="e">
        <v>#N/A</v>
      </c>
      <c r="L204" s="74" t="e">
        <v>#N/A</v>
      </c>
      <c r="M204" s="74"/>
      <c r="N204" s="74"/>
      <c r="O204" s="74"/>
      <c r="P204" s="74"/>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6" t="e">
        <v>#N/A</v>
      </c>
      <c r="F205" s="116" t="e">
        <v>#N/A</v>
      </c>
      <c r="G205" s="116" t="e">
        <v>#N/A</v>
      </c>
      <c r="H205" s="112" t="e">
        <v>#N/A</v>
      </c>
      <c r="I205" s="74" t="e">
        <v>#N/A</v>
      </c>
      <c r="J205" s="74">
        <v>5.47</v>
      </c>
      <c r="K205" s="74" t="e">
        <v>#N/A</v>
      </c>
      <c r="L205" s="74" t="e">
        <v>#N/A</v>
      </c>
      <c r="M205" s="74"/>
      <c r="N205" s="74"/>
      <c r="O205" s="74"/>
      <c r="P205" s="74"/>
      <c r="Q205" s="74"/>
      <c r="R205" s="74"/>
      <c r="S205" s="74"/>
      <c r="T205" s="74"/>
      <c r="U205" s="74"/>
      <c r="V205" s="74"/>
      <c r="W205" s="74"/>
      <c r="X205" s="74"/>
      <c r="Y205" s="74"/>
      <c r="Z205" s="74"/>
    </row>
    <row r="206" spans="1:26" ht="19.5" thickBot="1" x14ac:dyDescent="0.35">
      <c r="C206" s="40" t="str">
        <f>List!$B$10</f>
        <v>O2 emissions</v>
      </c>
      <c r="D206" s="45" t="s">
        <v>196</v>
      </c>
      <c r="E206" s="41" t="e">
        <v>#N/A</v>
      </c>
      <c r="F206" s="41" t="e">
        <v>#N/A</v>
      </c>
      <c r="G206" s="41" t="e">
        <v>#N/A</v>
      </c>
      <c r="H206" s="41" t="e">
        <v>#N/A</v>
      </c>
      <c r="I206" s="73" t="e">
        <v>#N/A</v>
      </c>
      <c r="J206" s="73" t="e">
        <v>#N/A</v>
      </c>
      <c r="K206" s="73" t="e">
        <v>#N/A</v>
      </c>
      <c r="L206" s="73" t="e">
        <v>#N/A</v>
      </c>
      <c r="M206" s="73"/>
      <c r="N206" s="73"/>
      <c r="O206" s="73"/>
      <c r="P206" s="73"/>
      <c r="Q206" s="73"/>
      <c r="R206" s="73"/>
      <c r="S206" s="73"/>
      <c r="T206" s="73"/>
      <c r="U206" s="73"/>
      <c r="V206" s="73"/>
      <c r="W206" s="73"/>
      <c r="X206" s="73"/>
      <c r="Y206" s="73"/>
      <c r="Z206" s="73"/>
    </row>
    <row r="207" spans="1:26" x14ac:dyDescent="0.25">
      <c r="A207" s="52" t="str">
        <f>CONCATENATE(C206," - ",D207,"%")</f>
        <v>O2 emissions - 0%</v>
      </c>
      <c r="C207" s="122" t="s">
        <v>124</v>
      </c>
      <c r="D207" s="11">
        <v>0</v>
      </c>
      <c r="E207" s="20" t="e">
        <v>#N/A</v>
      </c>
      <c r="F207" s="20" t="e">
        <v>#N/A</v>
      </c>
      <c r="G207" s="20" t="e">
        <v>#N/A</v>
      </c>
      <c r="H207" s="69">
        <v>5.6</v>
      </c>
      <c r="I207" s="74" t="e">
        <v>#N/A</v>
      </c>
      <c r="J207" s="74">
        <v>3.59</v>
      </c>
      <c r="K207" s="74" t="e">
        <v>#N/A</v>
      </c>
      <c r="L207" s="74" t="e">
        <v>#N/A</v>
      </c>
      <c r="M207" s="74"/>
      <c r="N207" s="74"/>
      <c r="O207" s="74"/>
      <c r="P207" s="74"/>
      <c r="Q207" s="74"/>
      <c r="R207" s="74"/>
      <c r="S207" s="74"/>
      <c r="T207" s="74"/>
      <c r="U207" s="74"/>
      <c r="V207" s="74"/>
      <c r="W207" s="74"/>
      <c r="X207" s="74"/>
      <c r="Y207" s="74"/>
      <c r="Z207" s="74"/>
    </row>
    <row r="208" spans="1:26" x14ac:dyDescent="0.25">
      <c r="A208" s="52" t="str">
        <f>CONCATENATE(C206," - ",D208,"%")</f>
        <v>O2 emissions - 10%</v>
      </c>
      <c r="C208" s="123"/>
      <c r="D208" s="94">
        <v>10</v>
      </c>
      <c r="E208" s="64" t="e">
        <v>#N/A</v>
      </c>
      <c r="F208" s="64" t="e">
        <v>#N/A</v>
      </c>
      <c r="G208" s="64" t="e">
        <v>#N/A</v>
      </c>
      <c r="H208" s="68" t="e">
        <v>#N/A</v>
      </c>
      <c r="I208" s="74" t="e">
        <v>#N/A</v>
      </c>
      <c r="J208" s="74">
        <v>4.21</v>
      </c>
      <c r="K208" s="74" t="e">
        <v>#N/A</v>
      </c>
      <c r="L208" s="74" t="e">
        <v>#N/A</v>
      </c>
      <c r="M208" s="74"/>
      <c r="N208" s="74"/>
      <c r="O208" s="74"/>
      <c r="P208" s="74"/>
      <c r="Q208" s="74"/>
      <c r="R208" s="74"/>
      <c r="S208" s="74"/>
      <c r="T208" s="74"/>
      <c r="U208" s="74"/>
      <c r="V208" s="74"/>
      <c r="W208" s="74"/>
      <c r="X208" s="74"/>
      <c r="Y208" s="74"/>
      <c r="Z208" s="74"/>
    </row>
    <row r="209" spans="1:26" x14ac:dyDescent="0.25">
      <c r="A209" s="52" t="str">
        <f>CONCATENATE(C206," - ",D209,"%")</f>
        <v>O2 emissions - 20%</v>
      </c>
      <c r="C209" s="123"/>
      <c r="D209" s="94">
        <v>20</v>
      </c>
      <c r="E209" s="64" t="e">
        <v>#N/A</v>
      </c>
      <c r="F209" s="64" t="e">
        <v>#N/A</v>
      </c>
      <c r="G209" s="64" t="e">
        <v>#N/A</v>
      </c>
      <c r="H209" s="68" t="e">
        <v>#N/A</v>
      </c>
      <c r="I209" s="74" t="e">
        <v>#N/A</v>
      </c>
      <c r="J209" s="74" t="e">
        <v>#N/A</v>
      </c>
      <c r="K209" s="74" t="e">
        <v>#N/A</v>
      </c>
      <c r="L209" s="74" t="e">
        <v>#N/A</v>
      </c>
      <c r="M209" s="74"/>
      <c r="N209" s="74"/>
      <c r="O209" s="74"/>
      <c r="P209" s="74"/>
      <c r="Q209" s="74"/>
      <c r="R209" s="74"/>
      <c r="S209" s="74"/>
      <c r="T209" s="74"/>
      <c r="U209" s="74"/>
      <c r="V209" s="74"/>
      <c r="W209" s="74"/>
      <c r="X209" s="74"/>
      <c r="Y209" s="74"/>
      <c r="Z209" s="74"/>
    </row>
    <row r="210" spans="1:26" x14ac:dyDescent="0.25">
      <c r="A210" s="52" t="str">
        <f>CONCATENATE(C206," - ",D210,"%")</f>
        <v>O2 emissions - 23%</v>
      </c>
      <c r="C210" s="123"/>
      <c r="D210" s="94">
        <v>23</v>
      </c>
      <c r="E210" s="64" t="e">
        <v>#N/A</v>
      </c>
      <c r="F210" s="64" t="e">
        <v>#N/A</v>
      </c>
      <c r="G210" s="64" t="e">
        <v>#N/A</v>
      </c>
      <c r="H210" s="68">
        <v>6.8</v>
      </c>
      <c r="I210" s="74" t="e">
        <v>#N/A</v>
      </c>
      <c r="J210" s="74">
        <v>5.0199999999999996</v>
      </c>
      <c r="K210" s="74" t="e">
        <v>#N/A</v>
      </c>
      <c r="L210" s="74" t="e">
        <v>#N/A</v>
      </c>
      <c r="M210" s="74"/>
      <c r="N210" s="74"/>
      <c r="O210" s="74"/>
      <c r="P210" s="74"/>
      <c r="Q210" s="74"/>
      <c r="R210" s="74"/>
      <c r="S210" s="74"/>
      <c r="T210" s="74"/>
      <c r="U210" s="74"/>
      <c r="V210" s="74"/>
      <c r="W210" s="74"/>
      <c r="X210" s="74"/>
      <c r="Y210" s="74"/>
      <c r="Z210" s="74"/>
    </row>
    <row r="211" spans="1:26" x14ac:dyDescent="0.25">
      <c r="A211" s="52" t="str">
        <f>CONCATENATE(C206," - ",D211,"%")</f>
        <v>O2 emissions - 30%</v>
      </c>
      <c r="C211" s="123"/>
      <c r="D211" s="94">
        <v>30</v>
      </c>
      <c r="E211" s="64" t="e">
        <v>#N/A</v>
      </c>
      <c r="F211" s="64" t="e">
        <v>#N/A</v>
      </c>
      <c r="G211" s="64" t="e">
        <v>#N/A</v>
      </c>
      <c r="H211" s="68" t="e">
        <v>#N/A</v>
      </c>
      <c r="I211" s="74" t="e">
        <v>#N/A</v>
      </c>
      <c r="J211" s="74">
        <v>5.53</v>
      </c>
      <c r="K211" s="74" t="e">
        <v>#N/A</v>
      </c>
      <c r="L211" s="74" t="e">
        <v>#N/A</v>
      </c>
      <c r="M211" s="74"/>
      <c r="N211" s="74"/>
      <c r="O211" s="74"/>
      <c r="P211" s="74"/>
      <c r="Q211" s="74"/>
      <c r="R211" s="74"/>
      <c r="S211" s="74"/>
      <c r="T211" s="74"/>
      <c r="U211" s="74"/>
      <c r="V211" s="74"/>
      <c r="W211" s="74"/>
      <c r="X211" s="74"/>
      <c r="Y211" s="74"/>
      <c r="Z211" s="74"/>
    </row>
    <row r="212" spans="1:26" x14ac:dyDescent="0.25">
      <c r="A212" s="52" t="str">
        <f>CONCATENATE(C206," - ",D212,"%")</f>
        <v>O2 emissions - 40%</v>
      </c>
      <c r="C212" s="123"/>
      <c r="D212" s="94">
        <v>40</v>
      </c>
      <c r="E212" s="64" t="e">
        <v>#N/A</v>
      </c>
      <c r="F212" s="64" t="e">
        <v>#N/A</v>
      </c>
      <c r="G212" s="64" t="e">
        <v>#N/A</v>
      </c>
      <c r="H212" s="68">
        <v>7.8</v>
      </c>
      <c r="I212" s="74" t="e">
        <v>#N/A</v>
      </c>
      <c r="J212" s="74">
        <v>6.15</v>
      </c>
      <c r="K212" s="74" t="e">
        <v>#N/A</v>
      </c>
      <c r="L212" s="74" t="e">
        <v>#N/A</v>
      </c>
      <c r="M212" s="74"/>
      <c r="N212" s="74"/>
      <c r="O212" s="74"/>
      <c r="P212" s="74"/>
      <c r="Q212" s="74"/>
      <c r="R212" s="74"/>
      <c r="S212" s="74"/>
      <c r="T212" s="74"/>
      <c r="U212" s="74"/>
      <c r="V212" s="74"/>
      <c r="W212" s="74"/>
      <c r="X212" s="74"/>
      <c r="Y212" s="74"/>
      <c r="Z212" s="74"/>
    </row>
    <row r="213" spans="1:26" x14ac:dyDescent="0.25">
      <c r="A213" s="52" t="str">
        <f>CONCATENATE(C206," - ",D213,"%")</f>
        <v>O2 emissions - 50%</v>
      </c>
      <c r="C213" s="123"/>
      <c r="D213" s="94">
        <v>50</v>
      </c>
      <c r="E213" s="64" t="e">
        <v>#N/A</v>
      </c>
      <c r="F213" s="64" t="e">
        <v>#N/A</v>
      </c>
      <c r="G213" s="64" t="e">
        <v>#N/A</v>
      </c>
      <c r="H213" s="68" t="e">
        <v>#N/A</v>
      </c>
      <c r="I213" s="74" t="e">
        <v>#N/A</v>
      </c>
      <c r="J213" s="74">
        <v>6.9</v>
      </c>
      <c r="K213" s="74" t="e">
        <v>#N/A</v>
      </c>
      <c r="L213" s="74" t="e">
        <v>#N/A</v>
      </c>
      <c r="M213" s="74"/>
      <c r="N213" s="74"/>
      <c r="O213" s="74"/>
      <c r="P213" s="74"/>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6" t="e">
        <v>#N/A</v>
      </c>
      <c r="F214" s="116" t="e">
        <v>#N/A</v>
      </c>
      <c r="G214" s="116" t="e">
        <v>#N/A</v>
      </c>
      <c r="H214" s="112" t="e">
        <v>#N/A</v>
      </c>
      <c r="I214" s="74" t="e">
        <v>#N/A</v>
      </c>
      <c r="J214" s="74">
        <v>7.61</v>
      </c>
      <c r="K214" s="74" t="e">
        <v>#N/A</v>
      </c>
      <c r="L214" s="74" t="e">
        <v>#N/A</v>
      </c>
      <c r="M214" s="74"/>
      <c r="N214" s="74"/>
      <c r="O214" s="74"/>
      <c r="P214" s="74"/>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41" t="e">
        <v>#N/A</v>
      </c>
      <c r="G215" s="41" t="e">
        <v>#N/A</v>
      </c>
      <c r="H215" s="41" t="e">
        <v>#N/A</v>
      </c>
      <c r="I215" s="73" t="e">
        <v>#N/A</v>
      </c>
      <c r="J215" s="73" t="e">
        <v>#N/A</v>
      </c>
      <c r="K215" s="73" t="e">
        <v>#N/A</v>
      </c>
      <c r="L215" s="73" t="e">
        <v>#N/A</v>
      </c>
      <c r="M215" s="73"/>
      <c r="N215" s="73"/>
      <c r="O215" s="73"/>
      <c r="P215" s="73"/>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33" t="e">
        <v>#N/A</v>
      </c>
      <c r="F216" s="20" t="e">
        <v>#N/A</v>
      </c>
      <c r="G216" s="20">
        <v>654.83455487424669</v>
      </c>
      <c r="H216" s="69" t="e">
        <v>#N/A</v>
      </c>
      <c r="I216" s="74" t="e">
        <v>#N/A</v>
      </c>
      <c r="J216" s="74" t="e">
        <v>#N/A</v>
      </c>
      <c r="K216" s="74" t="e">
        <v>#N/A</v>
      </c>
      <c r="L216" s="74" t="e">
        <v>#N/A</v>
      </c>
      <c r="M216" s="74"/>
      <c r="N216" s="74"/>
      <c r="O216" s="74"/>
      <c r="P216" s="74"/>
      <c r="Q216" s="74"/>
      <c r="R216" s="74"/>
      <c r="S216" s="74"/>
      <c r="T216" s="74"/>
      <c r="U216" s="74"/>
      <c r="V216" s="74"/>
      <c r="W216" s="74"/>
      <c r="X216" s="74"/>
      <c r="Y216" s="74"/>
      <c r="Z216" s="74"/>
    </row>
    <row r="217" spans="1:26" x14ac:dyDescent="0.25">
      <c r="A217" s="52" t="str">
        <f>CONCATENATE(C215," - ",D217,"%")</f>
        <v>Unburnt UHC emissions - 23%</v>
      </c>
      <c r="C217" s="130"/>
      <c r="D217" s="94">
        <v>23</v>
      </c>
      <c r="E217" s="34" t="e">
        <v>#N/A</v>
      </c>
      <c r="F217" s="64" t="e">
        <v>#N/A</v>
      </c>
      <c r="G217" s="64" t="e">
        <v>#N/A</v>
      </c>
      <c r="H217" s="68" t="e">
        <v>#N/A</v>
      </c>
      <c r="I217" s="74" t="e">
        <v>#N/A</v>
      </c>
      <c r="J217" s="74" t="e">
        <v>#N/A</v>
      </c>
      <c r="K217" s="74" t="e">
        <v>#N/A</v>
      </c>
      <c r="L217" s="74" t="e">
        <v>#N/A</v>
      </c>
      <c r="M217" s="74"/>
      <c r="N217" s="74"/>
      <c r="O217" s="74"/>
      <c r="P217" s="74"/>
      <c r="Q217" s="74"/>
      <c r="R217" s="74"/>
      <c r="S217" s="74"/>
      <c r="T217" s="74"/>
      <c r="U217" s="74"/>
      <c r="V217" s="74"/>
      <c r="W217" s="74"/>
      <c r="X217" s="74"/>
      <c r="Y217" s="74"/>
      <c r="Z217" s="74"/>
    </row>
    <row r="218" spans="1:26" x14ac:dyDescent="0.25">
      <c r="A218" s="52" t="str">
        <f>CONCATENATE(C215," - ",D218,"%")</f>
        <v>Unburnt UHC emissions - 40%</v>
      </c>
      <c r="C218" s="130"/>
      <c r="D218" s="94">
        <v>40</v>
      </c>
      <c r="E218" s="34" t="e">
        <v>#N/A</v>
      </c>
      <c r="F218" s="64" t="e">
        <v>#N/A</v>
      </c>
      <c r="G218" s="64">
        <v>346.26730040274003</v>
      </c>
      <c r="H218" s="68" t="e">
        <v>#N/A</v>
      </c>
      <c r="I218" s="74" t="e">
        <v>#N/A</v>
      </c>
      <c r="J218" s="74" t="e">
        <v>#N/A</v>
      </c>
      <c r="K218" s="74" t="e">
        <v>#N/A</v>
      </c>
      <c r="L218" s="74" t="e">
        <v>#N/A</v>
      </c>
      <c r="M218" s="74"/>
      <c r="N218" s="74"/>
      <c r="O218" s="74"/>
      <c r="P218" s="74"/>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117" t="e">
        <v>#N/A</v>
      </c>
      <c r="F219" s="116" t="e">
        <v>#N/A</v>
      </c>
      <c r="G219" s="116" t="e">
        <v>#N/A</v>
      </c>
      <c r="H219" s="112" t="e">
        <v>#N/A</v>
      </c>
      <c r="I219" s="74" t="e">
        <v>#N/A</v>
      </c>
      <c r="J219" s="74" t="e">
        <v>#N/A</v>
      </c>
      <c r="K219" s="74" t="e">
        <v>#N/A</v>
      </c>
      <c r="L219" s="74" t="e">
        <v>#N/A</v>
      </c>
      <c r="M219" s="74"/>
      <c r="N219" s="74"/>
      <c r="O219" s="74"/>
      <c r="P219" s="74"/>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41" t="e">
        <v>#N/A</v>
      </c>
      <c r="G220" s="41" t="e">
        <v>#N/A</v>
      </c>
      <c r="H220" s="41" t="e">
        <v>#N/A</v>
      </c>
      <c r="I220" s="73" t="e">
        <v>#N/A</v>
      </c>
      <c r="J220" s="73" t="e">
        <v>#N/A</v>
      </c>
      <c r="K220" s="73" t="e">
        <v>#N/A</v>
      </c>
      <c r="L220" s="73" t="e">
        <v>#N/A</v>
      </c>
      <c r="M220" s="73"/>
      <c r="N220" s="73"/>
      <c r="O220" s="73"/>
      <c r="P220" s="73"/>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33" t="e">
        <v>#N/A</v>
      </c>
      <c r="F221" s="20" t="e">
        <v>#N/A</v>
      </c>
      <c r="G221" s="20" t="e">
        <v>#N/A</v>
      </c>
      <c r="H221" s="69" t="e">
        <v>#N/A</v>
      </c>
      <c r="I221" s="74" t="e">
        <v>#N/A</v>
      </c>
      <c r="J221" s="74" t="e">
        <v>#N/A</v>
      </c>
      <c r="K221" s="74" t="e">
        <v>#N/A</v>
      </c>
      <c r="L221" s="74" t="e">
        <v>#N/A</v>
      </c>
      <c r="M221" s="74"/>
      <c r="N221" s="74"/>
      <c r="O221" s="74"/>
      <c r="P221" s="74"/>
      <c r="Q221" s="74"/>
      <c r="R221" s="74"/>
      <c r="S221" s="74"/>
      <c r="T221" s="74"/>
      <c r="U221" s="74"/>
      <c r="V221" s="74"/>
      <c r="W221" s="74"/>
      <c r="X221" s="74"/>
      <c r="Y221" s="74"/>
      <c r="Z221" s="74"/>
    </row>
    <row r="222" spans="1:26" x14ac:dyDescent="0.25">
      <c r="A222" s="52" t="str">
        <f>CONCATENATE(C220," - ",D222,"%")</f>
        <v>Unburnt H2 emissions - 23%</v>
      </c>
      <c r="C222" s="130"/>
      <c r="D222" s="94">
        <v>23</v>
      </c>
      <c r="E222" s="34" t="e">
        <v>#N/A</v>
      </c>
      <c r="F222" s="64" t="e">
        <v>#N/A</v>
      </c>
      <c r="G222" s="64" t="e">
        <v>#N/A</v>
      </c>
      <c r="H222" s="68" t="e">
        <v>#N/A</v>
      </c>
      <c r="I222" s="74" t="e">
        <v>#N/A</v>
      </c>
      <c r="J222" s="74" t="e">
        <v>#N/A</v>
      </c>
      <c r="K222" s="74" t="e">
        <v>#N/A</v>
      </c>
      <c r="L222" s="74" t="e">
        <v>#N/A</v>
      </c>
      <c r="M222" s="74"/>
      <c r="N222" s="74"/>
      <c r="O222" s="74"/>
      <c r="P222" s="74"/>
      <c r="Q222" s="74"/>
      <c r="R222" s="74"/>
      <c r="S222" s="74"/>
      <c r="T222" s="74"/>
      <c r="U222" s="74"/>
      <c r="V222" s="74"/>
      <c r="W222" s="74"/>
      <c r="X222" s="74"/>
      <c r="Y222" s="74"/>
      <c r="Z222" s="74"/>
    </row>
    <row r="223" spans="1:26" x14ac:dyDescent="0.25">
      <c r="A223" s="52" t="str">
        <f>CONCATENATE(C220," - ",D223,"%")</f>
        <v>Unburnt H2 emissions - 40%</v>
      </c>
      <c r="C223" s="130"/>
      <c r="D223" s="94">
        <v>40</v>
      </c>
      <c r="E223" s="34" t="e">
        <v>#N/A</v>
      </c>
      <c r="F223" s="64" t="e">
        <v>#N/A</v>
      </c>
      <c r="G223" s="64" t="e">
        <v>#N/A</v>
      </c>
      <c r="H223" s="68" t="e">
        <v>#N/A</v>
      </c>
      <c r="I223" s="74" t="e">
        <v>#N/A</v>
      </c>
      <c r="J223" s="74" t="e">
        <v>#N/A</v>
      </c>
      <c r="K223" s="74" t="e">
        <v>#N/A</v>
      </c>
      <c r="L223" s="74" t="e">
        <v>#N/A</v>
      </c>
      <c r="M223" s="74"/>
      <c r="N223" s="74"/>
      <c r="O223" s="74"/>
      <c r="P223" s="74"/>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117" t="e">
        <v>#N/A</v>
      </c>
      <c r="F224" s="116" t="e">
        <v>#N/A</v>
      </c>
      <c r="G224" s="116" t="e">
        <v>#N/A</v>
      </c>
      <c r="H224" s="112" t="e">
        <v>#N/A</v>
      </c>
      <c r="I224" s="74" t="e">
        <v>#N/A</v>
      </c>
      <c r="J224" s="74" t="e">
        <v>#N/A</v>
      </c>
      <c r="K224" s="74" t="e">
        <v>#N/A</v>
      </c>
      <c r="L224" s="74" t="e">
        <v>#N/A</v>
      </c>
      <c r="M224" s="74"/>
      <c r="N224" s="74"/>
      <c r="O224" s="74"/>
      <c r="P224" s="74"/>
      <c r="Q224" s="74"/>
      <c r="R224" s="74"/>
      <c r="S224" s="74"/>
      <c r="T224" s="74"/>
      <c r="U224" s="74"/>
      <c r="V224" s="74"/>
      <c r="W224" s="74"/>
      <c r="X224" s="74"/>
      <c r="Y224" s="74"/>
      <c r="Z224" s="74"/>
    </row>
    <row r="225" spans="1:26" ht="19.5" thickBot="1" x14ac:dyDescent="0.35">
      <c r="C225" s="40" t="str">
        <f>List!$B$6</f>
        <v>Air Excess (Lambda)</v>
      </c>
      <c r="D225" s="45"/>
      <c r="E225" s="41" t="e">
        <v>#N/A</v>
      </c>
      <c r="F225" s="41" t="e">
        <v>#N/A</v>
      </c>
      <c r="G225" s="41" t="e">
        <v>#N/A</v>
      </c>
      <c r="H225" s="41" t="e">
        <v>#N/A</v>
      </c>
      <c r="I225" s="73" t="e">
        <v>#N/A</v>
      </c>
      <c r="J225" s="73" t="e">
        <v>#N/A</v>
      </c>
      <c r="K225" s="73" t="e">
        <v>#N/A</v>
      </c>
      <c r="L225" s="73" t="e">
        <v>#N/A</v>
      </c>
      <c r="M225" s="73"/>
      <c r="N225" s="73"/>
      <c r="O225" s="73"/>
      <c r="P225" s="73"/>
      <c r="Q225" s="73"/>
      <c r="R225" s="73"/>
      <c r="S225" s="73"/>
      <c r="T225" s="73"/>
      <c r="U225" s="73"/>
      <c r="V225" s="73"/>
      <c r="W225" s="73"/>
      <c r="X225" s="73"/>
      <c r="Y225" s="73"/>
      <c r="Z225" s="73"/>
    </row>
    <row r="226" spans="1:26" x14ac:dyDescent="0.25">
      <c r="A226" s="52" t="str">
        <f>CONCATENATE(C225," - ",D226,"%")</f>
        <v>Air Excess (Lambda) - 0%</v>
      </c>
      <c r="C226" s="122" t="s">
        <v>124</v>
      </c>
      <c r="D226" s="11">
        <v>0</v>
      </c>
      <c r="E226" s="20" t="e">
        <v>#N/A</v>
      </c>
      <c r="F226" s="20" t="e">
        <v>#N/A</v>
      </c>
      <c r="G226" s="20" t="e">
        <v>#N/A</v>
      </c>
      <c r="H226" s="69">
        <v>1.3636363636363635</v>
      </c>
      <c r="I226" s="74" t="e">
        <v>#N/A</v>
      </c>
      <c r="J226" s="74">
        <v>1.2062033314187248</v>
      </c>
      <c r="K226" s="74" t="e">
        <v>#N/A</v>
      </c>
      <c r="L226" s="74" t="e">
        <v>#N/A</v>
      </c>
      <c r="M226" s="74"/>
      <c r="N226" s="74"/>
      <c r="O226" s="74"/>
      <c r="P226" s="74"/>
      <c r="Q226" s="74"/>
      <c r="R226" s="74"/>
      <c r="S226" s="74"/>
      <c r="T226" s="74"/>
      <c r="U226" s="74"/>
      <c r="V226" s="74"/>
      <c r="W226" s="74"/>
      <c r="X226" s="74"/>
      <c r="Y226" s="74"/>
      <c r="Z226" s="74"/>
    </row>
    <row r="227" spans="1:26" x14ac:dyDescent="0.25">
      <c r="A227" s="52" t="str">
        <f>CONCATENATE(C225," - ",D227,"%")</f>
        <v>Air Excess (Lambda) - 10%</v>
      </c>
      <c r="C227" s="123"/>
      <c r="D227" s="94">
        <v>10</v>
      </c>
      <c r="E227" s="64" t="e">
        <v>#N/A</v>
      </c>
      <c r="F227" s="64" t="e">
        <v>#N/A</v>
      </c>
      <c r="G227" s="64" t="e">
        <v>#N/A</v>
      </c>
      <c r="H227" s="68" t="e">
        <v>#N/A</v>
      </c>
      <c r="I227" s="74" t="e">
        <v>#N/A</v>
      </c>
      <c r="J227" s="74">
        <v>1.2507444907683145</v>
      </c>
      <c r="K227" s="74" t="e">
        <v>#N/A</v>
      </c>
      <c r="L227" s="74" t="e">
        <v>#N/A</v>
      </c>
      <c r="M227" s="74"/>
      <c r="N227" s="74"/>
      <c r="O227" s="74"/>
      <c r="P227" s="74"/>
      <c r="Q227" s="74"/>
      <c r="R227" s="74"/>
      <c r="S227" s="74"/>
      <c r="T227" s="74"/>
      <c r="U227" s="74"/>
      <c r="V227" s="74"/>
      <c r="W227" s="74"/>
      <c r="X227" s="74"/>
      <c r="Y227" s="74"/>
      <c r="Z227" s="74"/>
    </row>
    <row r="228" spans="1:26" x14ac:dyDescent="0.25">
      <c r="A228" s="52" t="str">
        <f>CONCATENATE(C225," - ",D228,"%")</f>
        <v>Air Excess (Lambda) - 20%</v>
      </c>
      <c r="C228" s="123"/>
      <c r="D228" s="94">
        <v>20</v>
      </c>
      <c r="E228" s="64" t="e">
        <v>#N/A</v>
      </c>
      <c r="F228" s="64" t="e">
        <v>#N/A</v>
      </c>
      <c r="G228" s="64" t="e">
        <v>#N/A</v>
      </c>
      <c r="H228" s="68" t="e">
        <v>#N/A</v>
      </c>
      <c r="I228" s="74" t="e">
        <v>#N/A</v>
      </c>
      <c r="J228" s="74" t="e">
        <v>#N/A</v>
      </c>
      <c r="K228" s="74" t="e">
        <v>#N/A</v>
      </c>
      <c r="L228" s="74" t="e">
        <v>#N/A</v>
      </c>
      <c r="M228" s="74"/>
      <c r="N228" s="74"/>
      <c r="O228" s="74"/>
      <c r="P228" s="74"/>
      <c r="Q228" s="74"/>
      <c r="R228" s="74"/>
      <c r="S228" s="74"/>
      <c r="T228" s="74"/>
      <c r="U228" s="74"/>
      <c r="V228" s="74"/>
      <c r="W228" s="74"/>
      <c r="X228" s="74"/>
      <c r="Y228" s="74"/>
      <c r="Z228" s="74"/>
    </row>
    <row r="229" spans="1:26" x14ac:dyDescent="0.25">
      <c r="A229" s="52" t="str">
        <f>CONCATENATE(C225," - ",D229,"%")</f>
        <v>Air Excess (Lambda) - 23%</v>
      </c>
      <c r="C229" s="123"/>
      <c r="D229" s="94">
        <v>23</v>
      </c>
      <c r="E229" s="64" t="e">
        <v>#N/A</v>
      </c>
      <c r="F229" s="64" t="e">
        <v>#N/A</v>
      </c>
      <c r="G229" s="64" t="e">
        <v>#N/A</v>
      </c>
      <c r="H229" s="68">
        <v>1.4788732394366197</v>
      </c>
      <c r="I229" s="74" t="e">
        <v>#N/A</v>
      </c>
      <c r="J229" s="74">
        <v>1.3141426783479349</v>
      </c>
      <c r="K229" s="74" t="e">
        <v>#N/A</v>
      </c>
      <c r="L229" s="74" t="e">
        <v>#N/A</v>
      </c>
      <c r="M229" s="74"/>
      <c r="N229" s="74"/>
      <c r="O229" s="74"/>
      <c r="P229" s="74"/>
      <c r="Q229" s="74"/>
      <c r="R229" s="74"/>
      <c r="S229" s="74"/>
      <c r="T229" s="74"/>
      <c r="U229" s="74"/>
      <c r="V229" s="74"/>
      <c r="W229" s="74"/>
      <c r="X229" s="74"/>
      <c r="Y229" s="74"/>
      <c r="Z229" s="74"/>
    </row>
    <row r="230" spans="1:26" x14ac:dyDescent="0.25">
      <c r="A230" s="52" t="str">
        <f>CONCATENATE(C225," - ",D230,"%")</f>
        <v>Air Excess (Lambda) - 30%</v>
      </c>
      <c r="C230" s="123"/>
      <c r="D230" s="94">
        <v>30</v>
      </c>
      <c r="E230" s="64" t="e">
        <v>#N/A</v>
      </c>
      <c r="F230" s="64" t="e">
        <v>#N/A</v>
      </c>
      <c r="G230" s="64" t="e">
        <v>#N/A</v>
      </c>
      <c r="H230" s="68" t="e">
        <v>#N/A</v>
      </c>
      <c r="I230" s="74" t="e">
        <v>#N/A</v>
      </c>
      <c r="J230" s="74">
        <v>1.3574660633484164</v>
      </c>
      <c r="K230" s="74" t="e">
        <v>#N/A</v>
      </c>
      <c r="L230" s="74" t="e">
        <v>#N/A</v>
      </c>
      <c r="M230" s="74"/>
      <c r="N230" s="74"/>
      <c r="O230" s="74"/>
      <c r="P230" s="74"/>
      <c r="Q230" s="74"/>
      <c r="R230" s="74"/>
      <c r="S230" s="74"/>
      <c r="T230" s="74"/>
      <c r="U230" s="74"/>
      <c r="V230" s="74"/>
      <c r="W230" s="74"/>
      <c r="X230" s="74"/>
      <c r="Y230" s="74"/>
      <c r="Z230" s="74"/>
    </row>
    <row r="231" spans="1:26" x14ac:dyDescent="0.25">
      <c r="A231" s="52" t="str">
        <f>CONCATENATE(C225," - ",D231,"%")</f>
        <v>Air Excess (Lambda) - 40%</v>
      </c>
      <c r="C231" s="123"/>
      <c r="D231" s="94">
        <v>40</v>
      </c>
      <c r="E231" s="64" t="e">
        <v>#N/A</v>
      </c>
      <c r="F231" s="64" t="e">
        <v>#N/A</v>
      </c>
      <c r="G231" s="64" t="e">
        <v>#N/A</v>
      </c>
      <c r="H231" s="68">
        <v>1.5909090909090911</v>
      </c>
      <c r="I231" s="74" t="e">
        <v>#N/A</v>
      </c>
      <c r="J231" s="74">
        <v>1.4141414141414141</v>
      </c>
      <c r="K231" s="74" t="e">
        <v>#N/A</v>
      </c>
      <c r="L231" s="74" t="e">
        <v>#N/A</v>
      </c>
      <c r="M231" s="74"/>
      <c r="N231" s="74"/>
      <c r="O231" s="74"/>
      <c r="P231" s="74"/>
      <c r="Q231" s="74"/>
      <c r="R231" s="74"/>
      <c r="S231" s="74"/>
      <c r="T231" s="74"/>
      <c r="U231" s="74"/>
      <c r="V231" s="74"/>
      <c r="W231" s="74"/>
      <c r="X231" s="74"/>
      <c r="Y231" s="74"/>
      <c r="Z231" s="74"/>
    </row>
    <row r="232" spans="1:26" x14ac:dyDescent="0.25">
      <c r="A232" s="52" t="str">
        <f>CONCATENATE(C225," - ",D232,"%")</f>
        <v>Air Excess (Lambda) - 50%</v>
      </c>
      <c r="C232" s="123"/>
      <c r="D232" s="94">
        <v>50</v>
      </c>
      <c r="E232" s="64" t="e">
        <v>#N/A</v>
      </c>
      <c r="F232" s="64" t="e">
        <v>#N/A</v>
      </c>
      <c r="G232" s="64" t="e">
        <v>#N/A</v>
      </c>
      <c r="H232" s="68" t="e">
        <v>#N/A</v>
      </c>
      <c r="I232" s="74" t="e">
        <v>#N/A</v>
      </c>
      <c r="J232" s="74">
        <v>1.4893617021276595</v>
      </c>
      <c r="K232" s="74" t="e">
        <v>#N/A</v>
      </c>
      <c r="L232" s="74" t="e">
        <v>#N/A</v>
      </c>
      <c r="M232" s="74"/>
      <c r="N232" s="74"/>
      <c r="O232" s="74"/>
      <c r="P232" s="74"/>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6" t="e">
        <v>#N/A</v>
      </c>
      <c r="F233" s="116" t="e">
        <v>#N/A</v>
      </c>
      <c r="G233" s="116" t="e">
        <v>#N/A</v>
      </c>
      <c r="H233" s="112" t="e">
        <v>#N/A</v>
      </c>
      <c r="I233" s="74" t="e">
        <v>#N/A</v>
      </c>
      <c r="J233" s="74">
        <v>1.5683345780433158</v>
      </c>
      <c r="K233" s="74" t="e">
        <v>#N/A</v>
      </c>
      <c r="L233" s="74" t="e">
        <v>#N/A</v>
      </c>
      <c r="M233" s="74"/>
      <c r="N233" s="74"/>
      <c r="O233" s="74"/>
      <c r="P233" s="74"/>
      <c r="Q233" s="74"/>
      <c r="R233" s="74"/>
      <c r="S233" s="74"/>
      <c r="T233" s="74"/>
      <c r="U233" s="74"/>
      <c r="V233" s="74"/>
      <c r="W233" s="74"/>
      <c r="X233" s="74"/>
      <c r="Y233" s="74"/>
      <c r="Z233" s="74"/>
    </row>
    <row r="234" spans="1:26" x14ac:dyDescent="0.25">
      <c r="I234" s="74"/>
      <c r="J234" s="74"/>
      <c r="K234" s="74"/>
      <c r="L234" s="74"/>
      <c r="M234" s="74"/>
      <c r="N234" s="74"/>
      <c r="O234" s="74"/>
      <c r="P234" s="74"/>
      <c r="Q234" s="74"/>
      <c r="R234" s="74"/>
      <c r="S234"/>
      <c r="T234"/>
      <c r="U234"/>
      <c r="V234"/>
      <c r="W234"/>
      <c r="X234"/>
      <c r="Y234"/>
      <c r="Z234"/>
    </row>
    <row r="235" spans="1:26" x14ac:dyDescent="0.25">
      <c r="I235" s="74"/>
      <c r="J235" s="74"/>
      <c r="K235" s="74"/>
      <c r="L235" s="74"/>
      <c r="M235" s="74"/>
      <c r="N235" s="74"/>
      <c r="O235" s="74"/>
      <c r="P235" s="74"/>
      <c r="Q235" s="74"/>
      <c r="R235" s="74"/>
      <c r="S235"/>
      <c r="T235"/>
      <c r="U235"/>
      <c r="V235"/>
      <c r="W235"/>
      <c r="X235"/>
      <c r="Y235"/>
      <c r="Z235"/>
    </row>
    <row r="236" spans="1:26" x14ac:dyDescent="0.25">
      <c r="I236" s="74"/>
      <c r="J236" s="74"/>
      <c r="K236" s="74"/>
      <c r="L236" s="74"/>
      <c r="M236" s="74"/>
      <c r="N236" s="74"/>
      <c r="O236" s="74"/>
      <c r="P236" s="74"/>
      <c r="Q236" s="74"/>
      <c r="R236" s="74"/>
      <c r="S236"/>
      <c r="T236"/>
      <c r="U236"/>
      <c r="V236"/>
      <c r="W236"/>
      <c r="X236"/>
      <c r="Y236"/>
      <c r="Z236"/>
    </row>
    <row r="237" spans="1:26" x14ac:dyDescent="0.25">
      <c r="I237" s="74"/>
      <c r="J237" s="74"/>
      <c r="K237" s="74"/>
      <c r="L237" s="74"/>
      <c r="M237" s="74"/>
      <c r="N237" s="74"/>
      <c r="O237" s="74"/>
      <c r="P237" s="74"/>
      <c r="Q237" s="74"/>
      <c r="R237" s="74"/>
      <c r="S237"/>
      <c r="T237"/>
      <c r="U237"/>
      <c r="V237"/>
      <c r="W237"/>
      <c r="X237"/>
      <c r="Y237"/>
      <c r="Z237"/>
    </row>
    <row r="238" spans="1:26" x14ac:dyDescent="0.25">
      <c r="I238" s="74"/>
      <c r="J238" s="74"/>
      <c r="K238" s="74"/>
      <c r="L238" s="74"/>
      <c r="M238" s="74"/>
      <c r="N238" s="74"/>
      <c r="O238" s="74"/>
      <c r="P238" s="74"/>
      <c r="Q238" s="74"/>
      <c r="R238" s="74"/>
      <c r="S238"/>
      <c r="T238"/>
      <c r="U238"/>
      <c r="V238"/>
      <c r="W238"/>
      <c r="X238"/>
      <c r="Y238"/>
      <c r="Z238"/>
    </row>
    <row r="239" spans="1:26" x14ac:dyDescent="0.25">
      <c r="I239" s="74"/>
      <c r="J239" s="74"/>
      <c r="K239" s="74"/>
      <c r="L239" s="74"/>
      <c r="M239" s="74"/>
      <c r="N239" s="74"/>
      <c r="O239" s="74"/>
      <c r="P239" s="74"/>
      <c r="Q239" s="74"/>
      <c r="R239" s="74"/>
      <c r="S239"/>
      <c r="T239"/>
      <c r="U239"/>
      <c r="V239"/>
      <c r="W239"/>
      <c r="X239"/>
      <c r="Y239"/>
      <c r="Z239"/>
    </row>
    <row r="240" spans="1:26" x14ac:dyDescent="0.25">
      <c r="I240" s="74"/>
      <c r="J240" s="74"/>
      <c r="K240" s="74"/>
      <c r="L240" s="74"/>
      <c r="M240" s="74"/>
      <c r="N240" s="74"/>
      <c r="O240" s="74"/>
      <c r="P240" s="74"/>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221:C224"/>
    <mergeCell ref="C226:C233"/>
    <mergeCell ref="C171:C178"/>
    <mergeCell ref="C180:C187"/>
    <mergeCell ref="C189:C196"/>
    <mergeCell ref="C198:C205"/>
    <mergeCell ref="C207:C214"/>
    <mergeCell ref="C216:C219"/>
    <mergeCell ref="C116:C119"/>
    <mergeCell ref="C121:C128"/>
    <mergeCell ref="C135:C142"/>
    <mergeCell ref="C144:C151"/>
    <mergeCell ref="C57:C64"/>
    <mergeCell ref="C153:C160"/>
    <mergeCell ref="C162:C169"/>
    <mergeCell ref="C66:C73"/>
    <mergeCell ref="C75:C82"/>
    <mergeCell ref="C84:C91"/>
    <mergeCell ref="C93:C100"/>
    <mergeCell ref="C102:C109"/>
    <mergeCell ref="C111:C114"/>
    <mergeCell ref="C30:C37"/>
    <mergeCell ref="C39:C46"/>
    <mergeCell ref="A1:A4"/>
    <mergeCell ref="E1:Z1"/>
    <mergeCell ref="AC1:AG1"/>
    <mergeCell ref="AH1:AY1"/>
    <mergeCell ref="C48:C55"/>
    <mergeCell ref="AE5:AJ5"/>
    <mergeCell ref="AL5:AQ5"/>
    <mergeCell ref="AE17:AJ17"/>
    <mergeCell ref="AL17:AQ17"/>
  </mergeCells>
  <dataValidations count="1">
    <dataValidation type="list" allowBlank="1" showInputMessage="1" showErrorMessage="1" sqref="AH1" xr:uid="{E0177A8A-FF10-40E4-9084-9E6072CA648B}">
      <formula1>KPI</formula1>
    </dataValidation>
  </dataValidation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7BDA-40E6-4911-AA9C-784855007F07}">
  <dimension ref="B1:C13"/>
  <sheetViews>
    <sheetView workbookViewId="0"/>
  </sheetViews>
  <sheetFormatPr baseColWidth="10" defaultColWidth="11.42578125" defaultRowHeight="15" x14ac:dyDescent="0.25"/>
  <cols>
    <col min="1" max="1" width="11.42578125" style="1"/>
    <col min="2" max="2" width="23" style="1" bestFit="1" customWidth="1"/>
    <col min="3" max="3" width="25.5703125" style="1" bestFit="1" customWidth="1"/>
    <col min="4" max="16384" width="11.42578125" style="1"/>
  </cols>
  <sheetData>
    <row r="1" spans="2:3" ht="15.75" thickBot="1" x14ac:dyDescent="0.3"/>
    <row r="2" spans="2:3" ht="15.75" thickBot="1" x14ac:dyDescent="0.3">
      <c r="B2" s="15" t="s">
        <v>3</v>
      </c>
      <c r="C2" s="49" t="s">
        <v>4</v>
      </c>
    </row>
    <row r="3" spans="2:3" x14ac:dyDescent="0.25">
      <c r="B3" s="50" t="s">
        <v>5</v>
      </c>
      <c r="C3" s="43" t="s">
        <v>6</v>
      </c>
    </row>
    <row r="4" spans="2:3" x14ac:dyDescent="0.25">
      <c r="B4" s="99" t="s">
        <v>7</v>
      </c>
      <c r="C4" s="100" t="s">
        <v>8</v>
      </c>
    </row>
    <row r="5" spans="2:3" x14ac:dyDescent="0.25">
      <c r="B5" s="99" t="s">
        <v>9</v>
      </c>
      <c r="C5" s="100" t="s">
        <v>10</v>
      </c>
    </row>
    <row r="6" spans="2:3" x14ac:dyDescent="0.25">
      <c r="B6" s="99" t="s">
        <v>11</v>
      </c>
      <c r="C6" s="100" t="s">
        <v>12</v>
      </c>
    </row>
    <row r="7" spans="2:3" x14ac:dyDescent="0.25">
      <c r="B7" s="99" t="s">
        <v>13</v>
      </c>
      <c r="C7" s="100" t="s">
        <v>14</v>
      </c>
    </row>
    <row r="8" spans="2:3" x14ac:dyDescent="0.25">
      <c r="B8" s="99" t="s">
        <v>15</v>
      </c>
      <c r="C8" s="100" t="s">
        <v>16</v>
      </c>
    </row>
    <row r="9" spans="2:3" x14ac:dyDescent="0.25">
      <c r="B9" s="99" t="s">
        <v>17</v>
      </c>
      <c r="C9" s="100" t="s">
        <v>18</v>
      </c>
    </row>
    <row r="10" spans="2:3" x14ac:dyDescent="0.25">
      <c r="B10" s="99" t="s">
        <v>19</v>
      </c>
      <c r="C10" s="100" t="s">
        <v>20</v>
      </c>
    </row>
    <row r="11" spans="2:3" x14ac:dyDescent="0.25">
      <c r="B11" s="99" t="s">
        <v>21</v>
      </c>
      <c r="C11" s="100" t="s">
        <v>22</v>
      </c>
    </row>
    <row r="12" spans="2:3" x14ac:dyDescent="0.25">
      <c r="B12" s="99" t="s">
        <v>23</v>
      </c>
      <c r="C12" s="100" t="s">
        <v>24</v>
      </c>
    </row>
    <row r="13" spans="2:3" ht="15.75" thickBot="1" x14ac:dyDescent="0.3">
      <c r="B13" s="101" t="s">
        <v>25</v>
      </c>
      <c r="C13" s="102" t="s">
        <v>24</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0BF8E-3282-495D-B88D-B8B30A5806A0}">
  <sheetPr>
    <tabColor theme="4" tint="0.39997558519241921"/>
  </sheetPr>
  <dimension ref="B3:G62"/>
  <sheetViews>
    <sheetView workbookViewId="0">
      <selection activeCell="H10" sqref="H10"/>
    </sheetView>
  </sheetViews>
  <sheetFormatPr baseColWidth="10" defaultRowHeight="15" x14ac:dyDescent="0.25"/>
  <cols>
    <col min="1" max="3" width="11.42578125" style="1"/>
    <col min="4" max="5" width="47.7109375" style="213" customWidth="1"/>
    <col min="6" max="16384" width="11.42578125" style="1"/>
  </cols>
  <sheetData>
    <row r="3" spans="2:7" ht="15.75" thickBot="1" x14ac:dyDescent="0.3"/>
    <row r="4" spans="2:7" ht="37.5" thickTop="1" thickBot="1" x14ac:dyDescent="0.3">
      <c r="B4" s="144" t="s">
        <v>713</v>
      </c>
      <c r="C4" s="145" t="s">
        <v>714</v>
      </c>
      <c r="D4" s="145" t="s">
        <v>715</v>
      </c>
      <c r="E4" s="145" t="s">
        <v>98</v>
      </c>
      <c r="F4" s="145" t="s">
        <v>716</v>
      </c>
      <c r="G4" s="146" t="s">
        <v>717</v>
      </c>
    </row>
    <row r="5" spans="2:7" ht="15.75" thickBot="1" x14ac:dyDescent="0.3">
      <c r="B5" s="147">
        <v>101</v>
      </c>
      <c r="C5" s="177" t="s">
        <v>718</v>
      </c>
      <c r="D5" s="177" t="s">
        <v>719</v>
      </c>
      <c r="E5" s="148" t="s">
        <v>720</v>
      </c>
      <c r="F5" s="181" t="s">
        <v>160</v>
      </c>
      <c r="G5" s="149" t="s">
        <v>721</v>
      </c>
    </row>
    <row r="6" spans="2:7" ht="15.75" thickBot="1" x14ac:dyDescent="0.3">
      <c r="B6" s="150">
        <v>102</v>
      </c>
      <c r="C6" s="178"/>
      <c r="D6" s="178"/>
      <c r="E6" s="151" t="s">
        <v>722</v>
      </c>
      <c r="F6" s="182"/>
      <c r="G6" s="152" t="s">
        <v>723</v>
      </c>
    </row>
    <row r="7" spans="2:7" ht="15.75" thickBot="1" x14ac:dyDescent="0.3">
      <c r="B7" s="153">
        <v>103</v>
      </c>
      <c r="C7" s="178"/>
      <c r="D7" s="180"/>
      <c r="E7" s="151" t="s">
        <v>100</v>
      </c>
      <c r="F7" s="182"/>
      <c r="G7" s="152">
        <v>152</v>
      </c>
    </row>
    <row r="8" spans="2:7" ht="15.75" thickBot="1" x14ac:dyDescent="0.3">
      <c r="B8" s="150">
        <v>104</v>
      </c>
      <c r="C8" s="178"/>
      <c r="D8" s="177" t="s">
        <v>724</v>
      </c>
      <c r="E8" s="151" t="s">
        <v>720</v>
      </c>
      <c r="F8" s="182"/>
      <c r="G8" s="152" t="s">
        <v>725</v>
      </c>
    </row>
    <row r="9" spans="2:7" ht="15.75" thickBot="1" x14ac:dyDescent="0.3">
      <c r="B9" s="150">
        <v>105</v>
      </c>
      <c r="C9" s="178"/>
      <c r="D9" s="178"/>
      <c r="E9" s="151" t="s">
        <v>722</v>
      </c>
      <c r="F9" s="182"/>
      <c r="G9" s="152" t="s">
        <v>726</v>
      </c>
    </row>
    <row r="10" spans="2:7" ht="15.75" thickBot="1" x14ac:dyDescent="0.3">
      <c r="B10" s="150">
        <v>106</v>
      </c>
      <c r="C10" s="178"/>
      <c r="D10" s="180"/>
      <c r="E10" s="151" t="s">
        <v>100</v>
      </c>
      <c r="F10" s="182"/>
      <c r="G10" s="152" t="s">
        <v>727</v>
      </c>
    </row>
    <row r="11" spans="2:7" ht="15.75" thickBot="1" x14ac:dyDescent="0.3">
      <c r="B11" s="150">
        <v>107</v>
      </c>
      <c r="C11" s="178"/>
      <c r="D11" s="177" t="s">
        <v>728</v>
      </c>
      <c r="E11" s="151" t="s">
        <v>729</v>
      </c>
      <c r="F11" s="182"/>
      <c r="G11" s="152" t="s">
        <v>730</v>
      </c>
    </row>
    <row r="12" spans="2:7" ht="15.75" thickBot="1" x14ac:dyDescent="0.3">
      <c r="B12" s="150">
        <v>108</v>
      </c>
      <c r="C12" s="178"/>
      <c r="D12" s="180"/>
      <c r="E12" s="151" t="s">
        <v>731</v>
      </c>
      <c r="F12" s="182"/>
      <c r="G12" s="152" t="s">
        <v>732</v>
      </c>
    </row>
    <row r="13" spans="2:7" ht="15.75" thickBot="1" x14ac:dyDescent="0.3">
      <c r="B13" s="154">
        <v>109</v>
      </c>
      <c r="C13" s="179"/>
      <c r="D13" s="155" t="s">
        <v>733</v>
      </c>
      <c r="E13" s="155" t="s">
        <v>734</v>
      </c>
      <c r="F13" s="183"/>
      <c r="G13" s="156" t="s">
        <v>735</v>
      </c>
    </row>
    <row r="14" spans="2:7" ht="16.5" thickTop="1" thickBot="1" x14ac:dyDescent="0.3">
      <c r="B14" s="150">
        <v>201</v>
      </c>
      <c r="C14" s="184" t="s">
        <v>736</v>
      </c>
      <c r="D14" s="157" t="s">
        <v>737</v>
      </c>
      <c r="E14" s="157" t="s">
        <v>738</v>
      </c>
      <c r="F14" s="187" t="s">
        <v>739</v>
      </c>
      <c r="G14" s="158" t="s">
        <v>740</v>
      </c>
    </row>
    <row r="15" spans="2:7" ht="15.75" thickBot="1" x14ac:dyDescent="0.3">
      <c r="B15" s="150">
        <v>202</v>
      </c>
      <c r="C15" s="185"/>
      <c r="D15" s="157" t="s">
        <v>741</v>
      </c>
      <c r="E15" s="157" t="s">
        <v>742</v>
      </c>
      <c r="F15" s="188"/>
      <c r="G15" s="158" t="s">
        <v>743</v>
      </c>
    </row>
    <row r="16" spans="2:7" ht="15.75" thickBot="1" x14ac:dyDescent="0.3">
      <c r="B16" s="150">
        <v>203</v>
      </c>
      <c r="C16" s="185"/>
      <c r="D16" s="157" t="s">
        <v>744</v>
      </c>
      <c r="E16" s="157" t="s">
        <v>738</v>
      </c>
      <c r="F16" s="189" t="s">
        <v>745</v>
      </c>
      <c r="G16" s="158" t="s">
        <v>746</v>
      </c>
    </row>
    <row r="17" spans="2:7" ht="15.75" thickBot="1" x14ac:dyDescent="0.3">
      <c r="B17" s="154">
        <v>204</v>
      </c>
      <c r="C17" s="186"/>
      <c r="D17" s="159" t="s">
        <v>747</v>
      </c>
      <c r="E17" s="159" t="s">
        <v>742</v>
      </c>
      <c r="F17" s="190"/>
      <c r="G17" s="160">
        <v>936</v>
      </c>
    </row>
    <row r="18" spans="2:7" ht="16.5" thickTop="1" thickBot="1" x14ac:dyDescent="0.3">
      <c r="B18" s="150">
        <v>501</v>
      </c>
      <c r="C18" s="191" t="s">
        <v>748</v>
      </c>
      <c r="D18" s="161" t="s">
        <v>749</v>
      </c>
      <c r="E18" s="161" t="s">
        <v>750</v>
      </c>
      <c r="F18" s="162" t="s">
        <v>607</v>
      </c>
      <c r="G18" s="152" t="s">
        <v>751</v>
      </c>
    </row>
    <row r="19" spans="2:7" ht="15.75" thickBot="1" x14ac:dyDescent="0.3">
      <c r="B19" s="150">
        <v>502</v>
      </c>
      <c r="C19" s="192"/>
      <c r="D19" s="161" t="s">
        <v>752</v>
      </c>
      <c r="E19" s="161" t="s">
        <v>753</v>
      </c>
      <c r="F19" s="162" t="s">
        <v>607</v>
      </c>
      <c r="G19" s="152" t="s">
        <v>754</v>
      </c>
    </row>
    <row r="20" spans="2:7" ht="24.75" thickBot="1" x14ac:dyDescent="0.3">
      <c r="B20" s="150">
        <v>503</v>
      </c>
      <c r="C20" s="192"/>
      <c r="D20" s="161" t="s">
        <v>755</v>
      </c>
      <c r="E20" s="161" t="s">
        <v>750</v>
      </c>
      <c r="F20" s="162" t="s">
        <v>756</v>
      </c>
      <c r="G20" s="152" t="s">
        <v>757</v>
      </c>
    </row>
    <row r="21" spans="2:7" ht="15.75" thickBot="1" x14ac:dyDescent="0.3">
      <c r="B21" s="154">
        <v>504</v>
      </c>
      <c r="C21" s="193"/>
      <c r="D21" s="163" t="s">
        <v>758</v>
      </c>
      <c r="E21" s="163" t="s">
        <v>750</v>
      </c>
      <c r="F21" s="164" t="s">
        <v>759</v>
      </c>
      <c r="G21" s="156">
        <v>98</v>
      </c>
    </row>
    <row r="22" spans="2:7" ht="16.5" thickTop="1" thickBot="1" x14ac:dyDescent="0.3">
      <c r="B22" s="150">
        <v>601</v>
      </c>
      <c r="C22" s="194" t="s">
        <v>2</v>
      </c>
      <c r="D22" s="165" t="s">
        <v>760</v>
      </c>
      <c r="E22" s="194" t="s">
        <v>761</v>
      </c>
      <c r="F22" s="197" t="s">
        <v>643</v>
      </c>
      <c r="G22" s="152">
        <v>15</v>
      </c>
    </row>
    <row r="23" spans="2:7" ht="15.75" thickBot="1" x14ac:dyDescent="0.3">
      <c r="B23" s="150">
        <v>602</v>
      </c>
      <c r="C23" s="195"/>
      <c r="D23" s="166" t="s">
        <v>762</v>
      </c>
      <c r="E23" s="195"/>
      <c r="F23" s="182"/>
      <c r="G23" s="152">
        <v>41</v>
      </c>
    </row>
    <row r="24" spans="2:7" ht="15.75" thickBot="1" x14ac:dyDescent="0.3">
      <c r="B24" s="150">
        <v>603</v>
      </c>
      <c r="C24" s="195"/>
      <c r="D24" s="166" t="s">
        <v>763</v>
      </c>
      <c r="E24" s="195"/>
      <c r="F24" s="182"/>
      <c r="G24" s="152">
        <v>1</v>
      </c>
    </row>
    <row r="25" spans="2:7" ht="15.75" thickBot="1" x14ac:dyDescent="0.3">
      <c r="B25" s="150">
        <v>604</v>
      </c>
      <c r="C25" s="195"/>
      <c r="D25" s="166" t="s">
        <v>764</v>
      </c>
      <c r="E25" s="195"/>
      <c r="F25" s="182"/>
      <c r="G25" s="152">
        <v>5</v>
      </c>
    </row>
    <row r="26" spans="2:7" ht="15.75" thickBot="1" x14ac:dyDescent="0.3">
      <c r="B26" s="154">
        <v>605</v>
      </c>
      <c r="C26" s="196"/>
      <c r="D26" s="167" t="s">
        <v>765</v>
      </c>
      <c r="E26" s="196"/>
      <c r="F26" s="183"/>
      <c r="G26" s="156">
        <v>3</v>
      </c>
    </row>
    <row r="27" spans="2:7" ht="16.5" thickTop="1" thickBot="1" x14ac:dyDescent="0.3">
      <c r="B27" s="150">
        <v>701</v>
      </c>
      <c r="C27" s="198" t="s">
        <v>766</v>
      </c>
      <c r="D27" s="168" t="s">
        <v>767</v>
      </c>
      <c r="E27" s="198" t="s">
        <v>768</v>
      </c>
      <c r="F27" s="169" t="s">
        <v>769</v>
      </c>
      <c r="G27" s="158">
        <v>48</v>
      </c>
    </row>
    <row r="28" spans="2:7" ht="15.75" thickBot="1" x14ac:dyDescent="0.3">
      <c r="B28" s="150">
        <v>702</v>
      </c>
      <c r="C28" s="199"/>
      <c r="D28" s="168" t="s">
        <v>770</v>
      </c>
      <c r="E28" s="199"/>
      <c r="F28" s="189" t="s">
        <v>771</v>
      </c>
      <c r="G28" s="158">
        <v>3</v>
      </c>
    </row>
    <row r="29" spans="2:7" ht="15.75" thickBot="1" x14ac:dyDescent="0.3">
      <c r="B29" s="154">
        <v>703</v>
      </c>
      <c r="C29" s="200"/>
      <c r="D29" s="170" t="s">
        <v>772</v>
      </c>
      <c r="E29" s="200"/>
      <c r="F29" s="190"/>
      <c r="G29" s="160">
        <v>9</v>
      </c>
    </row>
    <row r="30" spans="2:7" ht="25.5" thickTop="1" thickBot="1" x14ac:dyDescent="0.3">
      <c r="B30" s="150">
        <v>801</v>
      </c>
      <c r="C30" s="201" t="s">
        <v>773</v>
      </c>
      <c r="D30" s="171" t="s">
        <v>774</v>
      </c>
      <c r="E30" s="171"/>
      <c r="F30" s="162" t="s">
        <v>775</v>
      </c>
      <c r="G30" s="152" t="s">
        <v>776</v>
      </c>
    </row>
    <row r="31" spans="2:7" ht="15.75" thickBot="1" x14ac:dyDescent="0.3">
      <c r="B31" s="150">
        <v>802</v>
      </c>
      <c r="C31" s="202"/>
      <c r="D31" s="171" t="s">
        <v>777</v>
      </c>
      <c r="E31" s="171" t="s">
        <v>778</v>
      </c>
      <c r="F31" s="169" t="s">
        <v>699</v>
      </c>
      <c r="G31" s="158">
        <v>375</v>
      </c>
    </row>
    <row r="32" spans="2:7" ht="15.75" thickBot="1" x14ac:dyDescent="0.3">
      <c r="B32" s="150">
        <v>803</v>
      </c>
      <c r="C32" s="202"/>
      <c r="D32" s="171" t="s">
        <v>779</v>
      </c>
      <c r="E32" s="171" t="s">
        <v>780</v>
      </c>
      <c r="F32" s="169" t="s">
        <v>781</v>
      </c>
      <c r="G32" s="158">
        <v>375</v>
      </c>
    </row>
    <row r="33" spans="2:7" ht="15.75" thickBot="1" x14ac:dyDescent="0.3">
      <c r="B33" s="150">
        <v>804</v>
      </c>
      <c r="C33" s="202"/>
      <c r="D33" s="171" t="s">
        <v>782</v>
      </c>
      <c r="E33" s="171" t="s">
        <v>778</v>
      </c>
      <c r="F33" s="169" t="s">
        <v>699</v>
      </c>
      <c r="G33" s="158">
        <v>375</v>
      </c>
    </row>
    <row r="34" spans="2:7" ht="15.75" thickBot="1" x14ac:dyDescent="0.3">
      <c r="B34" s="150" t="s">
        <v>783</v>
      </c>
      <c r="C34" s="202"/>
      <c r="D34" s="171" t="s">
        <v>784</v>
      </c>
      <c r="E34" s="171" t="s">
        <v>785</v>
      </c>
      <c r="F34" s="169" t="s">
        <v>786</v>
      </c>
      <c r="G34" s="158">
        <v>375</v>
      </c>
    </row>
    <row r="35" spans="2:7" ht="15.75" thickBot="1" x14ac:dyDescent="0.3">
      <c r="B35" s="150">
        <v>805</v>
      </c>
      <c r="C35" s="202"/>
      <c r="D35" s="171" t="s">
        <v>787</v>
      </c>
      <c r="E35" s="171" t="s">
        <v>788</v>
      </c>
      <c r="F35" s="169" t="s">
        <v>786</v>
      </c>
      <c r="G35" s="158">
        <v>495</v>
      </c>
    </row>
    <row r="36" spans="2:7" ht="15.75" thickBot="1" x14ac:dyDescent="0.3">
      <c r="B36" s="150">
        <v>806</v>
      </c>
      <c r="C36" s="202"/>
      <c r="D36" s="171" t="s">
        <v>789</v>
      </c>
      <c r="E36" s="171" t="s">
        <v>790</v>
      </c>
      <c r="F36" s="169" t="s">
        <v>786</v>
      </c>
      <c r="G36" s="158">
        <v>495</v>
      </c>
    </row>
    <row r="37" spans="2:7" ht="15.75" thickBot="1" x14ac:dyDescent="0.3">
      <c r="B37" s="150">
        <v>807</v>
      </c>
      <c r="C37" s="202"/>
      <c r="D37" s="171" t="s">
        <v>791</v>
      </c>
      <c r="E37" s="171" t="s">
        <v>792</v>
      </c>
      <c r="F37" s="169" t="s">
        <v>793</v>
      </c>
      <c r="G37" s="158">
        <v>510</v>
      </c>
    </row>
    <row r="38" spans="2:7" ht="15.75" thickBot="1" x14ac:dyDescent="0.3">
      <c r="B38" s="150">
        <v>808</v>
      </c>
      <c r="C38" s="202"/>
      <c r="D38" s="171" t="s">
        <v>794</v>
      </c>
      <c r="E38" s="171"/>
      <c r="F38" s="162" t="s">
        <v>793</v>
      </c>
      <c r="G38" s="152">
        <v>2</v>
      </c>
    </row>
    <row r="39" spans="2:7" ht="24.75" thickBot="1" x14ac:dyDescent="0.3">
      <c r="B39" s="154">
        <v>809</v>
      </c>
      <c r="C39" s="203"/>
      <c r="D39" s="172" t="s">
        <v>795</v>
      </c>
      <c r="E39" s="172"/>
      <c r="F39" s="164" t="s">
        <v>775</v>
      </c>
      <c r="G39" s="156">
        <v>2</v>
      </c>
    </row>
    <row r="40" spans="2:7" ht="58.5" customHeight="1" thickTop="1" thickBot="1" x14ac:dyDescent="0.3">
      <c r="B40" s="150">
        <v>301</v>
      </c>
      <c r="C40" s="204" t="s">
        <v>796</v>
      </c>
      <c r="D40" s="204" t="s">
        <v>797</v>
      </c>
      <c r="E40" s="173" t="s">
        <v>798</v>
      </c>
      <c r="F40" s="187" t="s">
        <v>799</v>
      </c>
      <c r="G40" s="158" t="s">
        <v>800</v>
      </c>
    </row>
    <row r="41" spans="2:7" ht="15.75" thickBot="1" x14ac:dyDescent="0.3">
      <c r="B41" s="150">
        <v>302</v>
      </c>
      <c r="C41" s="205"/>
      <c r="D41" s="205"/>
      <c r="E41" s="173" t="s">
        <v>801</v>
      </c>
      <c r="F41" s="208"/>
      <c r="G41" s="158" t="s">
        <v>802</v>
      </c>
    </row>
    <row r="42" spans="2:7" ht="15.75" thickBot="1" x14ac:dyDescent="0.3">
      <c r="B42" s="150">
        <v>303</v>
      </c>
      <c r="C42" s="205"/>
      <c r="D42" s="207"/>
      <c r="E42" s="173" t="s">
        <v>803</v>
      </c>
      <c r="F42" s="208"/>
      <c r="G42" s="158" t="s">
        <v>804</v>
      </c>
    </row>
    <row r="43" spans="2:7" ht="22.5" customHeight="1" thickBot="1" x14ac:dyDescent="0.3">
      <c r="B43" s="150">
        <v>304</v>
      </c>
      <c r="C43" s="205"/>
      <c r="D43" s="209" t="s">
        <v>805</v>
      </c>
      <c r="E43" s="173" t="s">
        <v>798</v>
      </c>
      <c r="F43" s="208"/>
      <c r="G43" s="158">
        <v>541</v>
      </c>
    </row>
    <row r="44" spans="2:7" ht="15.75" thickBot="1" x14ac:dyDescent="0.3">
      <c r="B44" s="150">
        <v>305</v>
      </c>
      <c r="C44" s="205"/>
      <c r="D44" s="205"/>
      <c r="E44" s="173" t="s">
        <v>801</v>
      </c>
      <c r="F44" s="208"/>
      <c r="G44" s="158">
        <v>676</v>
      </c>
    </row>
    <row r="45" spans="2:7" ht="15.75" thickBot="1" x14ac:dyDescent="0.3">
      <c r="B45" s="150">
        <v>306</v>
      </c>
      <c r="C45" s="205"/>
      <c r="D45" s="207"/>
      <c r="E45" s="173" t="s">
        <v>803</v>
      </c>
      <c r="F45" s="208"/>
      <c r="G45" s="158">
        <v>135</v>
      </c>
    </row>
    <row r="46" spans="2:7" ht="15.75" thickBot="1" x14ac:dyDescent="0.3">
      <c r="B46" s="150">
        <v>307</v>
      </c>
      <c r="C46" s="205"/>
      <c r="D46" s="209" t="s">
        <v>806</v>
      </c>
      <c r="E46" s="173" t="s">
        <v>249</v>
      </c>
      <c r="F46" s="208"/>
      <c r="G46" s="158" t="s">
        <v>807</v>
      </c>
    </row>
    <row r="47" spans="2:7" ht="15.75" thickBot="1" x14ac:dyDescent="0.3">
      <c r="B47" s="150">
        <v>308</v>
      </c>
      <c r="C47" s="205"/>
      <c r="D47" s="205"/>
      <c r="E47" s="173" t="s">
        <v>808</v>
      </c>
      <c r="F47" s="208"/>
      <c r="G47" s="158" t="s">
        <v>809</v>
      </c>
    </row>
    <row r="48" spans="2:7" ht="15.75" thickBot="1" x14ac:dyDescent="0.3">
      <c r="B48" s="150">
        <v>309</v>
      </c>
      <c r="C48" s="205"/>
      <c r="D48" s="207"/>
      <c r="E48" s="173" t="s">
        <v>810</v>
      </c>
      <c r="F48" s="208"/>
      <c r="G48" s="152" t="s">
        <v>811</v>
      </c>
    </row>
    <row r="49" spans="2:7" ht="15.75" thickBot="1" x14ac:dyDescent="0.3">
      <c r="B49" s="150">
        <v>310</v>
      </c>
      <c r="C49" s="205"/>
      <c r="D49" s="209" t="s">
        <v>812</v>
      </c>
      <c r="E49" s="173" t="s">
        <v>813</v>
      </c>
      <c r="F49" s="208"/>
      <c r="G49" s="158" t="s">
        <v>814</v>
      </c>
    </row>
    <row r="50" spans="2:7" ht="15.75" thickBot="1" x14ac:dyDescent="0.3">
      <c r="B50" s="150">
        <v>311</v>
      </c>
      <c r="C50" s="205"/>
      <c r="D50" s="205"/>
      <c r="E50" s="173" t="s">
        <v>808</v>
      </c>
      <c r="F50" s="208"/>
      <c r="G50" s="158" t="s">
        <v>815</v>
      </c>
    </row>
    <row r="51" spans="2:7" ht="15.75" thickBot="1" x14ac:dyDescent="0.3">
      <c r="B51" s="154">
        <v>312</v>
      </c>
      <c r="C51" s="206"/>
      <c r="D51" s="206"/>
      <c r="E51" s="174" t="s">
        <v>810</v>
      </c>
      <c r="F51" s="190"/>
      <c r="G51" s="156" t="s">
        <v>816</v>
      </c>
    </row>
    <row r="52" spans="2:7" ht="16.5" thickTop="1" thickBot="1" x14ac:dyDescent="0.3">
      <c r="B52" s="150">
        <v>401</v>
      </c>
      <c r="C52" s="204" t="s">
        <v>817</v>
      </c>
      <c r="D52" s="204" t="s">
        <v>818</v>
      </c>
      <c r="E52" s="173" t="s">
        <v>819</v>
      </c>
      <c r="F52" s="210" t="s">
        <v>577</v>
      </c>
      <c r="G52" s="158">
        <v>120</v>
      </c>
    </row>
    <row r="53" spans="2:7" ht="15.75" thickBot="1" x14ac:dyDescent="0.3">
      <c r="B53" s="150">
        <v>402</v>
      </c>
      <c r="C53" s="205"/>
      <c r="D53" s="207"/>
      <c r="E53" s="173" t="s">
        <v>518</v>
      </c>
      <c r="F53" s="211"/>
      <c r="G53" s="158">
        <v>120</v>
      </c>
    </row>
    <row r="54" spans="2:7" ht="15.75" thickBot="1" x14ac:dyDescent="0.3">
      <c r="B54" s="150">
        <v>403</v>
      </c>
      <c r="C54" s="205"/>
      <c r="D54" s="173" t="s">
        <v>820</v>
      </c>
      <c r="E54" s="173" t="s">
        <v>821</v>
      </c>
      <c r="F54" s="212" t="s">
        <v>535</v>
      </c>
      <c r="G54" s="158">
        <v>120</v>
      </c>
    </row>
    <row r="55" spans="2:7" ht="15.75" thickBot="1" x14ac:dyDescent="0.3">
      <c r="B55" s="150">
        <v>404</v>
      </c>
      <c r="C55" s="205"/>
      <c r="D55" s="173" t="s">
        <v>822</v>
      </c>
      <c r="E55" s="173" t="s">
        <v>823</v>
      </c>
      <c r="F55" s="211"/>
      <c r="G55" s="158">
        <v>120</v>
      </c>
    </row>
    <row r="56" spans="2:7" ht="24.75" thickBot="1" x14ac:dyDescent="0.3">
      <c r="B56" s="150">
        <v>405</v>
      </c>
      <c r="C56" s="205"/>
      <c r="D56" s="173" t="s">
        <v>824</v>
      </c>
      <c r="E56" s="173" t="s">
        <v>825</v>
      </c>
      <c r="F56" s="175" t="s">
        <v>826</v>
      </c>
      <c r="G56" s="158">
        <v>120</v>
      </c>
    </row>
    <row r="57" spans="2:7" ht="15.75" thickBot="1" x14ac:dyDescent="0.3">
      <c r="B57" s="150">
        <v>406</v>
      </c>
      <c r="C57" s="205"/>
      <c r="D57" s="173" t="s">
        <v>827</v>
      </c>
      <c r="E57" s="173" t="s">
        <v>828</v>
      </c>
      <c r="F57" s="175" t="s">
        <v>829</v>
      </c>
      <c r="G57" s="158">
        <v>120</v>
      </c>
    </row>
    <row r="58" spans="2:7" ht="15.75" thickBot="1" x14ac:dyDescent="0.3">
      <c r="B58" s="150">
        <v>407</v>
      </c>
      <c r="C58" s="205"/>
      <c r="D58" s="173" t="s">
        <v>830</v>
      </c>
      <c r="E58" s="173" t="s">
        <v>831</v>
      </c>
      <c r="F58" s="175" t="s">
        <v>832</v>
      </c>
      <c r="G58" s="158">
        <v>120</v>
      </c>
    </row>
    <row r="59" spans="2:7" ht="15.75" thickBot="1" x14ac:dyDescent="0.3">
      <c r="B59" s="150">
        <v>408</v>
      </c>
      <c r="C59" s="205"/>
      <c r="D59" s="173" t="s">
        <v>833</v>
      </c>
      <c r="E59" s="173" t="s">
        <v>834</v>
      </c>
      <c r="F59" s="175" t="s">
        <v>835</v>
      </c>
      <c r="G59" s="158">
        <v>120</v>
      </c>
    </row>
    <row r="60" spans="2:7" ht="15.75" thickBot="1" x14ac:dyDescent="0.3">
      <c r="B60" s="150">
        <v>409</v>
      </c>
      <c r="C60" s="205"/>
      <c r="D60" s="173" t="s">
        <v>836</v>
      </c>
      <c r="E60" s="173" t="s">
        <v>837</v>
      </c>
      <c r="F60" s="175" t="s">
        <v>838</v>
      </c>
      <c r="G60" s="158">
        <v>120</v>
      </c>
    </row>
    <row r="61" spans="2:7" ht="15.75" thickBot="1" x14ac:dyDescent="0.3">
      <c r="B61" s="154">
        <v>410</v>
      </c>
      <c r="C61" s="206"/>
      <c r="D61" s="174" t="s">
        <v>839</v>
      </c>
      <c r="E61" s="174" t="s">
        <v>840</v>
      </c>
      <c r="F61" s="176" t="s">
        <v>841</v>
      </c>
      <c r="G61" s="160">
        <v>120</v>
      </c>
    </row>
    <row r="62" spans="2:7" ht="15.75" thickTop="1" x14ac:dyDescent="0.25"/>
  </sheetData>
  <mergeCells count="26">
    <mergeCell ref="C52:C61"/>
    <mergeCell ref="D52:D53"/>
    <mergeCell ref="F52:F53"/>
    <mergeCell ref="F54:F55"/>
    <mergeCell ref="C30:C39"/>
    <mergeCell ref="C40:C51"/>
    <mergeCell ref="D40:D42"/>
    <mergeCell ref="F40:F51"/>
    <mergeCell ref="D43:D45"/>
    <mergeCell ref="D46:D48"/>
    <mergeCell ref="D49:D51"/>
    <mergeCell ref="C18:C21"/>
    <mergeCell ref="C22:C26"/>
    <mergeCell ref="E22:E26"/>
    <mergeCell ref="F22:F26"/>
    <mergeCell ref="C27:C29"/>
    <mergeCell ref="E27:E29"/>
    <mergeCell ref="F28:F29"/>
    <mergeCell ref="C5:C13"/>
    <mergeCell ref="D5:D7"/>
    <mergeCell ref="F5:F13"/>
    <mergeCell ref="D8:D10"/>
    <mergeCell ref="D11:D12"/>
    <mergeCell ref="C14:C17"/>
    <mergeCell ref="F14:F15"/>
    <mergeCell ref="F16:F17"/>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1BEB3-69E4-4376-862F-EA7A6C84A218}">
  <dimension ref="A1:AY298"/>
  <sheetViews>
    <sheetView topLeftCell="V1" zoomScale="50" zoomScaleNormal="50" workbookViewId="0">
      <selection activeCell="AH1" sqref="AH1:AY1"/>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53" width="11.42578125" style="1"/>
    <col min="54" max="58" width="11.42578125" style="1" customWidth="1"/>
    <col min="59" max="59" width="29.5703125" style="1" bestFit="1" customWidth="1"/>
    <col min="60" max="16384" width="11.42578125" style="1"/>
  </cols>
  <sheetData>
    <row r="1" spans="1:51" ht="29.25" thickBot="1" x14ac:dyDescent="0.3">
      <c r="A1" s="132" t="s">
        <v>26</v>
      </c>
      <c r="B1" s="48" t="s">
        <v>27</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13</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30</v>
      </c>
      <c r="F3" s="10" t="s">
        <v>31</v>
      </c>
      <c r="G3" s="10" t="s">
        <v>32</v>
      </c>
      <c r="H3" s="10" t="s">
        <v>33</v>
      </c>
      <c r="I3" s="10" t="s">
        <v>34</v>
      </c>
      <c r="J3" s="10" t="s">
        <v>35</v>
      </c>
      <c r="K3" s="10" t="s">
        <v>36</v>
      </c>
      <c r="L3" s="10" t="s">
        <v>37</v>
      </c>
      <c r="M3" s="10" t="s">
        <v>38</v>
      </c>
      <c r="N3" s="10" t="s">
        <v>39</v>
      </c>
      <c r="O3" s="10" t="s">
        <v>40</v>
      </c>
      <c r="P3" s="10" t="s">
        <v>41</v>
      </c>
      <c r="Q3" s="10" t="s">
        <v>42</v>
      </c>
      <c r="R3" s="44" t="s">
        <v>43</v>
      </c>
      <c r="S3" s="10" t="s">
        <v>44</v>
      </c>
      <c r="T3" s="10" t="s">
        <v>45</v>
      </c>
      <c r="U3" s="10" t="s">
        <v>46</v>
      </c>
      <c r="V3" s="10" t="s">
        <v>47</v>
      </c>
      <c r="W3" s="51"/>
      <c r="X3" s="51"/>
      <c r="Y3" s="10" t="s">
        <v>48</v>
      </c>
      <c r="Z3" s="11" t="s">
        <v>49</v>
      </c>
      <c r="AD3" s="59" t="str">
        <f>IF(E3="","",E3)</f>
        <v>GW01V04</v>
      </c>
      <c r="AE3" s="16" t="str">
        <f t="shared" ref="AE3:AY3" si="0">IF(F3="","",F3)</f>
        <v>AP02V03</v>
      </c>
      <c r="AF3" s="16" t="str">
        <f t="shared" si="0"/>
        <v>D5v02</v>
      </c>
      <c r="AG3" s="16" t="str">
        <f t="shared" si="0"/>
        <v>D4v03</v>
      </c>
      <c r="AH3" s="16" t="str">
        <f t="shared" si="0"/>
        <v>D6</v>
      </c>
      <c r="AI3" s="16" t="str">
        <f t="shared" si="0"/>
        <v>GW05V04</v>
      </c>
      <c r="AJ3" s="16" t="str">
        <f t="shared" si="0"/>
        <v>GW06V03</v>
      </c>
      <c r="AK3" s="16" t="str">
        <f t="shared" si="0"/>
        <v>GW07V02</v>
      </c>
      <c r="AL3" s="16" t="str">
        <f t="shared" si="0"/>
        <v>GW08V02</v>
      </c>
      <c r="AM3" s="16" t="str">
        <f t="shared" si="0"/>
        <v>GW10V02</v>
      </c>
      <c r="AN3" s="16" t="str">
        <f t="shared" si="0"/>
        <v>GW11V02</v>
      </c>
      <c r="AO3" s="16" t="str">
        <f t="shared" si="0"/>
        <v>GW17</v>
      </c>
      <c r="AP3" s="16" t="str">
        <f t="shared" si="0"/>
        <v>EB01V04</v>
      </c>
      <c r="AQ3" s="16" t="str">
        <f t="shared" si="0"/>
        <v>GW13V02</v>
      </c>
      <c r="AR3" s="16" t="str">
        <f t="shared" si="0"/>
        <v>EN01v01</v>
      </c>
      <c r="AS3" s="16" t="str">
        <f t="shared" si="0"/>
        <v>EN02v01</v>
      </c>
      <c r="AT3" s="16" t="str">
        <f t="shared" si="0"/>
        <v>GA11V03</v>
      </c>
      <c r="AU3" s="16" t="str">
        <f t="shared" si="0"/>
        <v>EN21</v>
      </c>
      <c r="AV3" s="16" t="str">
        <f t="shared" si="0"/>
        <v/>
      </c>
      <c r="AW3" s="16" t="str">
        <f t="shared" si="0"/>
        <v/>
      </c>
      <c r="AX3" s="16" t="str">
        <f t="shared" si="0"/>
        <v>GW21</v>
      </c>
      <c r="AY3" s="17" t="str">
        <f t="shared" si="0"/>
        <v>GW23</v>
      </c>
    </row>
    <row r="4" spans="1:51" ht="18.75" thickBot="1" x14ac:dyDescent="0.3">
      <c r="A4" s="132"/>
      <c r="B4" s="32" t="s">
        <v>50</v>
      </c>
      <c r="D4" s="6"/>
      <c r="E4" s="56" t="s">
        <v>51</v>
      </c>
      <c r="F4" s="3" t="s">
        <v>52</v>
      </c>
      <c r="G4" s="7" t="s">
        <v>53</v>
      </c>
      <c r="H4" s="7" t="s">
        <v>54</v>
      </c>
      <c r="I4" s="7" t="s">
        <v>55</v>
      </c>
      <c r="J4" s="7" t="s">
        <v>56</v>
      </c>
      <c r="K4" s="7" t="s">
        <v>57</v>
      </c>
      <c r="L4" s="7" t="s">
        <v>58</v>
      </c>
      <c r="M4" s="7" t="s">
        <v>59</v>
      </c>
      <c r="N4" s="7" t="s">
        <v>60</v>
      </c>
      <c r="O4" s="7" t="s">
        <v>61</v>
      </c>
      <c r="P4" s="7" t="s">
        <v>62</v>
      </c>
      <c r="Q4" s="7" t="s">
        <v>63</v>
      </c>
      <c r="R4" s="8" t="s">
        <v>64</v>
      </c>
      <c r="S4" s="7" t="s">
        <v>65</v>
      </c>
      <c r="T4" s="7" t="s">
        <v>66</v>
      </c>
      <c r="U4" s="7" t="s">
        <v>67</v>
      </c>
      <c r="V4" s="3" t="s">
        <v>64</v>
      </c>
      <c r="W4" s="6"/>
      <c r="X4" s="6"/>
      <c r="Y4" s="3" t="s">
        <v>64</v>
      </c>
      <c r="Z4" s="14" t="s">
        <v>64</v>
      </c>
    </row>
    <row r="5" spans="1:51" ht="38.450000000000003" customHeight="1" thickBot="1" x14ac:dyDescent="0.35">
      <c r="C5" s="30" t="s">
        <v>78</v>
      </c>
      <c r="D5" s="44"/>
      <c r="E5" s="35">
        <v>108</v>
      </c>
      <c r="F5" s="10">
        <v>108</v>
      </c>
      <c r="G5" s="10">
        <v>108</v>
      </c>
      <c r="H5" s="10">
        <v>108</v>
      </c>
      <c r="I5" s="10">
        <v>108</v>
      </c>
      <c r="J5" s="10">
        <v>108</v>
      </c>
      <c r="K5" s="10">
        <v>108</v>
      </c>
      <c r="L5" s="10">
        <v>108</v>
      </c>
      <c r="M5" s="10">
        <v>108</v>
      </c>
      <c r="N5" s="10">
        <v>108</v>
      </c>
      <c r="O5" s="10">
        <v>108</v>
      </c>
      <c r="P5" s="10">
        <v>108</v>
      </c>
      <c r="Q5" s="10">
        <v>108</v>
      </c>
      <c r="R5" s="10">
        <v>108</v>
      </c>
      <c r="S5" s="10">
        <v>108</v>
      </c>
      <c r="T5" s="10">
        <v>106</v>
      </c>
      <c r="U5" s="10">
        <v>108</v>
      </c>
      <c r="V5" s="10">
        <v>108</v>
      </c>
      <c r="W5" s="10"/>
      <c r="X5" s="10"/>
      <c r="Y5" s="10">
        <v>108</v>
      </c>
      <c r="Z5" s="11">
        <v>108</v>
      </c>
      <c r="AC5" s="57" t="s">
        <v>79</v>
      </c>
      <c r="AD5" s="58" t="s">
        <v>80</v>
      </c>
      <c r="AE5" s="133" t="str">
        <f>CONCATENATE($B$1," - ",$AH$1," at Qmax")</f>
        <v>THyGA Segment 100a - Boiler Premix - CO emissions at Qmax</v>
      </c>
      <c r="AF5" s="133"/>
      <c r="AG5" s="133"/>
      <c r="AH5" s="133"/>
      <c r="AI5" s="133"/>
      <c r="AJ5" s="134"/>
      <c r="AK5" s="58" t="s">
        <v>4</v>
      </c>
      <c r="AL5" s="133" t="str">
        <f>VLOOKUP($AH$1,List!$B$2:$C$13,2,0)</f>
        <v>CO emissions (ppm)</v>
      </c>
      <c r="AM5" s="133"/>
      <c r="AN5" s="133"/>
      <c r="AO5" s="133"/>
      <c r="AP5" s="133"/>
      <c r="AQ5" s="134"/>
    </row>
    <row r="6" spans="1:51" ht="19.5" customHeight="1" thickBot="1" x14ac:dyDescent="0.3">
      <c r="C6" s="103" t="s">
        <v>81</v>
      </c>
      <c r="D6" s="5"/>
      <c r="E6" s="92" t="s">
        <v>82</v>
      </c>
      <c r="F6" s="63" t="s">
        <v>83</v>
      </c>
      <c r="G6" s="63" t="s">
        <v>69</v>
      </c>
      <c r="H6" s="63" t="s">
        <v>70</v>
      </c>
      <c r="I6" s="63" t="s">
        <v>34</v>
      </c>
      <c r="J6" s="63" t="s">
        <v>84</v>
      </c>
      <c r="K6" s="63" t="s">
        <v>85</v>
      </c>
      <c r="L6" s="63" t="s">
        <v>71</v>
      </c>
      <c r="M6" s="63" t="s">
        <v>72</v>
      </c>
      <c r="N6" s="63" t="s">
        <v>73</v>
      </c>
      <c r="O6" s="63" t="s">
        <v>86</v>
      </c>
      <c r="P6" s="63" t="s">
        <v>87</v>
      </c>
      <c r="Q6" s="63" t="s">
        <v>74</v>
      </c>
      <c r="R6" s="63" t="s">
        <v>77</v>
      </c>
      <c r="S6" s="63" t="s">
        <v>75</v>
      </c>
      <c r="T6" s="63" t="s">
        <v>68</v>
      </c>
      <c r="U6" s="63" t="s">
        <v>76</v>
      </c>
      <c r="V6" s="63" t="s">
        <v>47</v>
      </c>
      <c r="W6" s="63"/>
      <c r="X6" s="63"/>
      <c r="Y6" s="63" t="s">
        <v>48</v>
      </c>
      <c r="Z6" s="94" t="s">
        <v>88</v>
      </c>
      <c r="AC6" s="55" t="s">
        <v>89</v>
      </c>
      <c r="AD6" s="59" t="str">
        <f>IF(AD$3="","",LEFT(AD$3,4))</f>
        <v>GW01</v>
      </c>
      <c r="AE6" s="16" t="str">
        <f t="shared" ref="AE6:AY6" si="1">IF(AE$3="","",LEFT(AE$3,4))</f>
        <v>AP02</v>
      </c>
      <c r="AF6" s="16" t="str">
        <f t="shared" si="1"/>
        <v>D5v0</v>
      </c>
      <c r="AG6" s="16" t="str">
        <f t="shared" si="1"/>
        <v>D4v0</v>
      </c>
      <c r="AH6" s="16" t="str">
        <f t="shared" si="1"/>
        <v>D6</v>
      </c>
      <c r="AI6" s="16" t="str">
        <f t="shared" si="1"/>
        <v>GW05</v>
      </c>
      <c r="AJ6" s="16" t="str">
        <f t="shared" si="1"/>
        <v>GW06</v>
      </c>
      <c r="AK6" s="16" t="str">
        <f t="shared" si="1"/>
        <v>GW07</v>
      </c>
      <c r="AL6" s="16" t="str">
        <f t="shared" si="1"/>
        <v>GW08</v>
      </c>
      <c r="AM6" s="16" t="str">
        <f t="shared" si="1"/>
        <v>GW10</v>
      </c>
      <c r="AN6" s="16" t="str">
        <f t="shared" si="1"/>
        <v>GW11</v>
      </c>
      <c r="AO6" s="16" t="str">
        <f t="shared" si="1"/>
        <v>GW17</v>
      </c>
      <c r="AP6" s="16" t="str">
        <f t="shared" si="1"/>
        <v>EB01</v>
      </c>
      <c r="AQ6" s="16" t="str">
        <f t="shared" si="1"/>
        <v>GW13</v>
      </c>
      <c r="AR6" s="16" t="str">
        <f t="shared" si="1"/>
        <v>EN01</v>
      </c>
      <c r="AS6" s="16" t="str">
        <f t="shared" si="1"/>
        <v>EN02</v>
      </c>
      <c r="AT6" s="16" t="str">
        <f t="shared" si="1"/>
        <v>GA11</v>
      </c>
      <c r="AU6" s="16" t="str">
        <f t="shared" si="1"/>
        <v>EN21</v>
      </c>
      <c r="AV6" s="16" t="str">
        <f t="shared" si="1"/>
        <v/>
      </c>
      <c r="AW6" s="16" t="str">
        <f t="shared" si="1"/>
        <v/>
      </c>
      <c r="AX6" s="16" t="str">
        <f t="shared" si="1"/>
        <v>GW21</v>
      </c>
      <c r="AY6" s="17" t="str">
        <f t="shared" si="1"/>
        <v>GW23</v>
      </c>
    </row>
    <row r="7" spans="1:51" ht="19.5" customHeight="1" thickBot="1" x14ac:dyDescent="0.3">
      <c r="C7" s="104" t="s">
        <v>90</v>
      </c>
      <c r="D7" s="105"/>
      <c r="E7" s="93" t="s">
        <v>91</v>
      </c>
      <c r="F7" s="115" t="s">
        <v>91</v>
      </c>
      <c r="G7" s="115" t="s">
        <v>92</v>
      </c>
      <c r="H7" s="115" t="s">
        <v>91</v>
      </c>
      <c r="I7" s="115" t="s">
        <v>92</v>
      </c>
      <c r="J7" s="115" t="s">
        <v>91</v>
      </c>
      <c r="K7" s="115" t="s">
        <v>91</v>
      </c>
      <c r="L7" s="115" t="s">
        <v>91</v>
      </c>
      <c r="M7" s="115" t="s">
        <v>91</v>
      </c>
      <c r="N7" s="115" t="s">
        <v>91</v>
      </c>
      <c r="O7" s="115" t="s">
        <v>91</v>
      </c>
      <c r="P7" s="115" t="s">
        <v>91</v>
      </c>
      <c r="Q7" s="115" t="s">
        <v>93</v>
      </c>
      <c r="R7" s="115" t="s">
        <v>91</v>
      </c>
      <c r="S7" s="115" t="s">
        <v>94</v>
      </c>
      <c r="T7" s="115" t="s">
        <v>94</v>
      </c>
      <c r="U7" s="115" t="s">
        <v>91</v>
      </c>
      <c r="V7" s="115" t="s">
        <v>94</v>
      </c>
      <c r="W7" s="115"/>
      <c r="X7" s="115"/>
      <c r="Y7" s="115" t="s">
        <v>91</v>
      </c>
      <c r="Z7" s="95" t="s">
        <v>91</v>
      </c>
      <c r="AC7" s="53">
        <v>0</v>
      </c>
      <c r="AD7" s="35">
        <f>VLOOKUP(CONCATENATE($AH$1," - ",$AC7,"%"),$A$29:$Z$128,MATCH(AD$3,$E$3:$Z$3,0)+4,0)</f>
        <v>32.369999999999997</v>
      </c>
      <c r="AE7" s="10">
        <f t="shared" ref="AE7:AT14" si="2">VLOOKUP(CONCATENATE($AH$1," - ",$AC7,"%"),$A$29:$Z$128,MATCH(AE$3,$E$3:$Z$3,0)+4,0)</f>
        <v>109.22492087987456</v>
      </c>
      <c r="AF7" s="10">
        <f t="shared" si="2"/>
        <v>213.90649360830153</v>
      </c>
      <c r="AG7" s="10">
        <f t="shared" si="2"/>
        <v>82.596733409077913</v>
      </c>
      <c r="AH7" s="10">
        <f t="shared" si="2"/>
        <v>59.457284250255285</v>
      </c>
      <c r="AI7" s="10">
        <f t="shared" si="2"/>
        <v>57.2</v>
      </c>
      <c r="AJ7" s="10">
        <f t="shared" si="2"/>
        <v>47.3</v>
      </c>
      <c r="AK7" s="10">
        <f t="shared" si="2"/>
        <v>27.1</v>
      </c>
      <c r="AL7" s="10">
        <f t="shared" si="2"/>
        <v>57.1</v>
      </c>
      <c r="AM7" s="10">
        <f t="shared" si="2"/>
        <v>66.099999999999994</v>
      </c>
      <c r="AN7" s="10">
        <f t="shared" si="2"/>
        <v>23.2</v>
      </c>
      <c r="AO7" s="10">
        <f t="shared" si="2"/>
        <v>73.5</v>
      </c>
      <c r="AP7" s="10">
        <f t="shared" si="2"/>
        <v>138.99340394049028</v>
      </c>
      <c r="AQ7" s="10">
        <f t="shared" si="2"/>
        <v>61.8</v>
      </c>
      <c r="AR7" s="10">
        <f t="shared" si="2"/>
        <v>64.88187463820428</v>
      </c>
      <c r="AS7" s="10">
        <f t="shared" si="2"/>
        <v>2.2594867387996493</v>
      </c>
      <c r="AT7" s="10">
        <f t="shared" si="2"/>
        <v>59.10302649721784</v>
      </c>
      <c r="AU7" s="10">
        <f t="shared" ref="AU7:AY14" si="3">VLOOKUP(CONCATENATE($AH$1," - ",$AC7,"%"),$A$29:$Z$128,MATCH(AU$3,$E$3:$Z$3,0)+4,0)</f>
        <v>72.924185218179332</v>
      </c>
      <c r="AV7" s="10" t="e">
        <f t="shared" si="3"/>
        <v>#N/A</v>
      </c>
      <c r="AW7" s="10" t="e">
        <f t="shared" si="3"/>
        <v>#N/A</v>
      </c>
      <c r="AX7" s="10">
        <f t="shared" si="3"/>
        <v>53.2</v>
      </c>
      <c r="AY7" s="11">
        <f t="shared" si="3"/>
        <v>44.8</v>
      </c>
    </row>
    <row r="8" spans="1:51" ht="19.5" customHeight="1" thickBot="1" x14ac:dyDescent="0.3">
      <c r="E8" s="60" t="s">
        <v>64</v>
      </c>
      <c r="F8" s="12" t="s">
        <v>64</v>
      </c>
      <c r="G8" s="12" t="s">
        <v>64</v>
      </c>
      <c r="H8" s="12" t="s">
        <v>64</v>
      </c>
      <c r="I8" s="12" t="s">
        <v>64</v>
      </c>
      <c r="J8" s="12" t="s">
        <v>64</v>
      </c>
      <c r="K8" s="12" t="s">
        <v>64</v>
      </c>
      <c r="L8" s="12" t="s">
        <v>64</v>
      </c>
      <c r="M8" s="12" t="s">
        <v>64</v>
      </c>
      <c r="N8" s="12" t="s">
        <v>64</v>
      </c>
      <c r="O8" s="12" t="s">
        <v>64</v>
      </c>
      <c r="P8" s="12" t="s">
        <v>64</v>
      </c>
      <c r="Q8" s="12" t="s">
        <v>64</v>
      </c>
      <c r="R8" s="13" t="s">
        <v>64</v>
      </c>
      <c r="S8" s="12">
        <v>0</v>
      </c>
      <c r="T8" s="12">
        <v>0</v>
      </c>
      <c r="U8" s="12" t="s">
        <v>64</v>
      </c>
      <c r="V8" s="12" t="s">
        <v>64</v>
      </c>
      <c r="W8" s="4"/>
      <c r="X8" s="4"/>
      <c r="Y8" s="12" t="s">
        <v>64</v>
      </c>
      <c r="Z8" s="61" t="s">
        <v>64</v>
      </c>
      <c r="AC8" s="54">
        <v>10</v>
      </c>
      <c r="AD8" s="92">
        <f t="shared" ref="AD8:AD14" si="4">VLOOKUP(CONCATENATE($AH$1," - ",$AC8,"%"),$A$29:$Z$128,MATCH(AD$3,$E$3:$Z$3,0)+4,0)</f>
        <v>25.764472118720143</v>
      </c>
      <c r="AE8" s="63" t="e">
        <f t="shared" si="2"/>
        <v>#N/A</v>
      </c>
      <c r="AF8" s="63" t="e">
        <f t="shared" si="2"/>
        <v>#N/A</v>
      </c>
      <c r="AG8" s="63">
        <f t="shared" si="2"/>
        <v>61.808401841413264</v>
      </c>
      <c r="AH8" s="63" t="e">
        <f t="shared" si="2"/>
        <v>#N/A</v>
      </c>
      <c r="AI8" s="63">
        <f t="shared" si="2"/>
        <v>41.7</v>
      </c>
      <c r="AJ8" s="63">
        <f t="shared" si="2"/>
        <v>37.5</v>
      </c>
      <c r="AK8" s="63">
        <f t="shared" si="2"/>
        <v>19.8</v>
      </c>
      <c r="AL8" s="63">
        <f t="shared" si="2"/>
        <v>45.8</v>
      </c>
      <c r="AM8" s="63">
        <f t="shared" si="2"/>
        <v>57.2</v>
      </c>
      <c r="AN8" s="63">
        <f t="shared" si="2"/>
        <v>14.6</v>
      </c>
      <c r="AO8" s="63">
        <f t="shared" si="2"/>
        <v>58</v>
      </c>
      <c r="AP8" s="63">
        <f t="shared" si="2"/>
        <v>101.36109806080938</v>
      </c>
      <c r="AQ8" s="63">
        <f t="shared" si="2"/>
        <v>47.6</v>
      </c>
      <c r="AR8" s="63" t="e">
        <f t="shared" si="2"/>
        <v>#N/A</v>
      </c>
      <c r="AS8" s="63">
        <f t="shared" si="2"/>
        <v>1.2671233624470055</v>
      </c>
      <c r="AT8" s="63" t="e">
        <f t="shared" si="2"/>
        <v>#N/A</v>
      </c>
      <c r="AU8" s="63" t="e">
        <f t="shared" si="3"/>
        <v>#N/A</v>
      </c>
      <c r="AV8" s="63" t="e">
        <f t="shared" si="3"/>
        <v>#N/A</v>
      </c>
      <c r="AW8" s="63" t="e">
        <f t="shared" si="3"/>
        <v>#N/A</v>
      </c>
      <c r="AX8" s="63">
        <f t="shared" si="3"/>
        <v>39.200000000000003</v>
      </c>
      <c r="AY8" s="94">
        <f t="shared" si="3"/>
        <v>35.1</v>
      </c>
    </row>
    <row r="9" spans="1:51" x14ac:dyDescent="0.25">
      <c r="C9" s="30" t="s">
        <v>98</v>
      </c>
      <c r="D9" s="44"/>
      <c r="E9" s="35" t="s">
        <v>99</v>
      </c>
      <c r="F9" s="10" t="s">
        <v>100</v>
      </c>
      <c r="G9" s="10" t="s">
        <v>101</v>
      </c>
      <c r="H9" s="10" t="s">
        <v>101</v>
      </c>
      <c r="I9" s="10" t="s">
        <v>101</v>
      </c>
      <c r="J9" s="10" t="s">
        <v>99</v>
      </c>
      <c r="K9" s="10" t="s">
        <v>99</v>
      </c>
      <c r="L9" s="10" t="s">
        <v>102</v>
      </c>
      <c r="M9" s="10" t="s">
        <v>103</v>
      </c>
      <c r="N9" s="10" t="s">
        <v>99</v>
      </c>
      <c r="O9" s="10" t="s">
        <v>99</v>
      </c>
      <c r="P9" s="10" t="s">
        <v>104</v>
      </c>
      <c r="Q9" s="10" t="s">
        <v>105</v>
      </c>
      <c r="R9" s="10" t="s">
        <v>102</v>
      </c>
      <c r="S9" s="10" t="s">
        <v>100</v>
      </c>
      <c r="T9" s="10" t="s">
        <v>104</v>
      </c>
      <c r="U9" s="10" t="s">
        <v>106</v>
      </c>
      <c r="V9" s="10" t="s">
        <v>100</v>
      </c>
      <c r="W9" s="10"/>
      <c r="X9" s="10"/>
      <c r="Y9" s="10" t="s">
        <v>107</v>
      </c>
      <c r="Z9" s="11" t="s">
        <v>108</v>
      </c>
      <c r="AC9" s="54">
        <v>20</v>
      </c>
      <c r="AD9" s="92" t="e">
        <f t="shared" si="4"/>
        <v>#N/A</v>
      </c>
      <c r="AE9" s="63" t="e">
        <f t="shared" si="2"/>
        <v>#N/A</v>
      </c>
      <c r="AF9" s="63" t="e">
        <f t="shared" si="2"/>
        <v>#N/A</v>
      </c>
      <c r="AG9" s="63">
        <f t="shared" si="2"/>
        <v>43.654897339976003</v>
      </c>
      <c r="AH9" s="63" t="e">
        <f t="shared" si="2"/>
        <v>#N/A</v>
      </c>
      <c r="AI9" s="63" t="e">
        <f t="shared" si="2"/>
        <v>#N/A</v>
      </c>
      <c r="AJ9" s="63" t="e">
        <f t="shared" si="2"/>
        <v>#N/A</v>
      </c>
      <c r="AK9" s="63" t="e">
        <f t="shared" si="2"/>
        <v>#N/A</v>
      </c>
      <c r="AL9" s="63" t="e">
        <f t="shared" si="2"/>
        <v>#N/A</v>
      </c>
      <c r="AM9" s="63" t="e">
        <f t="shared" si="2"/>
        <v>#N/A</v>
      </c>
      <c r="AN9" s="63" t="e">
        <f t="shared" si="2"/>
        <v>#N/A</v>
      </c>
      <c r="AO9" s="63" t="e">
        <f t="shared" si="2"/>
        <v>#N/A</v>
      </c>
      <c r="AP9" s="63">
        <f t="shared" si="2"/>
        <v>73.71018331407474</v>
      </c>
      <c r="AQ9" s="63" t="e">
        <f t="shared" si="2"/>
        <v>#N/A</v>
      </c>
      <c r="AR9" s="63" t="e">
        <f t="shared" si="2"/>
        <v>#N/A</v>
      </c>
      <c r="AS9" s="63">
        <f t="shared" si="2"/>
        <v>2.7243101871896842</v>
      </c>
      <c r="AT9" s="63" t="e">
        <f t="shared" si="2"/>
        <v>#N/A</v>
      </c>
      <c r="AU9" s="63" t="e">
        <f t="shared" si="3"/>
        <v>#N/A</v>
      </c>
      <c r="AV9" s="63" t="e">
        <f t="shared" si="3"/>
        <v>#N/A</v>
      </c>
      <c r="AW9" s="63" t="e">
        <f t="shared" si="3"/>
        <v>#N/A</v>
      </c>
      <c r="AX9" s="63" t="e">
        <f t="shared" si="3"/>
        <v>#N/A</v>
      </c>
      <c r="AY9" s="94" t="e">
        <f t="shared" si="3"/>
        <v>#N/A</v>
      </c>
    </row>
    <row r="10" spans="1:51" ht="18" customHeight="1" x14ac:dyDescent="0.25">
      <c r="C10" s="103" t="s">
        <v>121</v>
      </c>
      <c r="D10" s="5"/>
      <c r="E10" s="92" t="s">
        <v>64</v>
      </c>
      <c r="F10" s="63" t="s">
        <v>64</v>
      </c>
      <c r="G10" s="63" t="s">
        <v>122</v>
      </c>
      <c r="H10" s="63" t="s">
        <v>122</v>
      </c>
      <c r="I10" s="63" t="s">
        <v>122</v>
      </c>
      <c r="J10" s="63" t="s">
        <v>64</v>
      </c>
      <c r="K10" s="63" t="s">
        <v>64</v>
      </c>
      <c r="L10" s="63" t="s">
        <v>64</v>
      </c>
      <c r="M10" s="63" t="s">
        <v>64</v>
      </c>
      <c r="N10" s="63" t="s">
        <v>64</v>
      </c>
      <c r="O10" s="63" t="s">
        <v>64</v>
      </c>
      <c r="P10" s="63" t="s">
        <v>64</v>
      </c>
      <c r="Q10" s="63" t="s">
        <v>64</v>
      </c>
      <c r="R10" s="63" t="s">
        <v>64</v>
      </c>
      <c r="S10" s="63">
        <v>0</v>
      </c>
      <c r="T10" s="63">
        <v>0</v>
      </c>
      <c r="U10" s="63" t="s">
        <v>123</v>
      </c>
      <c r="V10" s="63" t="s">
        <v>64</v>
      </c>
      <c r="W10" s="63"/>
      <c r="X10" s="63"/>
      <c r="Y10" s="63" t="s">
        <v>64</v>
      </c>
      <c r="Z10" s="94" t="s">
        <v>64</v>
      </c>
      <c r="AC10" s="54">
        <v>23</v>
      </c>
      <c r="AD10" s="92">
        <f t="shared" si="4"/>
        <v>21.86</v>
      </c>
      <c r="AE10" s="63">
        <f t="shared" si="2"/>
        <v>55.295806126487115</v>
      </c>
      <c r="AF10" s="63">
        <f t="shared" si="2"/>
        <v>108.20072230850171</v>
      </c>
      <c r="AG10" s="63">
        <f t="shared" si="2"/>
        <v>37.430141384840496</v>
      </c>
      <c r="AH10" s="63" t="e">
        <f t="shared" si="2"/>
        <v>#N/A</v>
      </c>
      <c r="AI10" s="63">
        <f t="shared" si="2"/>
        <v>33.200000000000003</v>
      </c>
      <c r="AJ10" s="63">
        <f t="shared" si="2"/>
        <v>27.5</v>
      </c>
      <c r="AK10" s="63">
        <f t="shared" si="2"/>
        <v>12.7</v>
      </c>
      <c r="AL10" s="63">
        <f t="shared" si="2"/>
        <v>35.200000000000003</v>
      </c>
      <c r="AM10" s="63">
        <f t="shared" si="2"/>
        <v>40.299999999999997</v>
      </c>
      <c r="AN10" s="63">
        <f t="shared" si="2"/>
        <v>13.5</v>
      </c>
      <c r="AO10" s="63">
        <f t="shared" si="2"/>
        <v>54.7</v>
      </c>
      <c r="AP10" s="63">
        <f t="shared" si="2"/>
        <v>66.838513814449954</v>
      </c>
      <c r="AQ10" s="63">
        <f t="shared" si="2"/>
        <v>33.5</v>
      </c>
      <c r="AR10" s="63">
        <f t="shared" si="2"/>
        <v>35.281720292413965</v>
      </c>
      <c r="AS10" s="63">
        <f t="shared" si="2"/>
        <v>1.9619706147470313</v>
      </c>
      <c r="AT10" s="63">
        <f t="shared" si="2"/>
        <v>28.613635663484253</v>
      </c>
      <c r="AU10" s="63">
        <f t="shared" si="3"/>
        <v>39.996716976859865</v>
      </c>
      <c r="AV10" s="63" t="e">
        <f t="shared" si="3"/>
        <v>#N/A</v>
      </c>
      <c r="AW10" s="63" t="e">
        <f t="shared" si="3"/>
        <v>#N/A</v>
      </c>
      <c r="AX10" s="63">
        <f t="shared" si="3"/>
        <v>29.2</v>
      </c>
      <c r="AY10" s="94">
        <f t="shared" si="3"/>
        <v>25.5</v>
      </c>
    </row>
    <row r="11" spans="1:51" ht="18.600000000000001" customHeight="1" x14ac:dyDescent="0.25">
      <c r="C11" s="103" t="s">
        <v>125</v>
      </c>
      <c r="D11" s="5"/>
      <c r="E11" s="92" t="s">
        <v>96</v>
      </c>
      <c r="F11" s="63" t="s">
        <v>96</v>
      </c>
      <c r="G11" s="63" t="s">
        <v>96</v>
      </c>
      <c r="H11" s="63" t="s">
        <v>96</v>
      </c>
      <c r="I11" s="63" t="s">
        <v>96</v>
      </c>
      <c r="J11" s="63" t="s">
        <v>96</v>
      </c>
      <c r="K11" s="63" t="s">
        <v>96</v>
      </c>
      <c r="L11" s="63" t="s">
        <v>96</v>
      </c>
      <c r="M11" s="63" t="s">
        <v>96</v>
      </c>
      <c r="N11" s="63" t="s">
        <v>96</v>
      </c>
      <c r="O11" s="63" t="s">
        <v>96</v>
      </c>
      <c r="P11" s="63" t="s">
        <v>96</v>
      </c>
      <c r="Q11" s="63" t="s">
        <v>96</v>
      </c>
      <c r="R11" s="63" t="s">
        <v>96</v>
      </c>
      <c r="S11" s="63" t="s">
        <v>96</v>
      </c>
      <c r="T11" s="63" t="s">
        <v>96</v>
      </c>
      <c r="U11" s="63" t="s">
        <v>96</v>
      </c>
      <c r="V11" s="63" t="s">
        <v>96</v>
      </c>
      <c r="W11" s="63"/>
      <c r="X11" s="63"/>
      <c r="Y11" s="63" t="s">
        <v>96</v>
      </c>
      <c r="Z11" s="94" t="s">
        <v>96</v>
      </c>
      <c r="AC11" s="54">
        <v>30</v>
      </c>
      <c r="AD11" s="92">
        <f t="shared" si="4"/>
        <v>19.88</v>
      </c>
      <c r="AE11" s="63" t="e">
        <f t="shared" si="2"/>
        <v>#N/A</v>
      </c>
      <c r="AF11" s="63" t="e">
        <f t="shared" si="2"/>
        <v>#N/A</v>
      </c>
      <c r="AG11" s="63">
        <f t="shared" si="2"/>
        <v>29.592136831331182</v>
      </c>
      <c r="AH11" s="63" t="e">
        <f t="shared" si="2"/>
        <v>#N/A</v>
      </c>
      <c r="AI11" s="63">
        <f t="shared" si="2"/>
        <v>31.8</v>
      </c>
      <c r="AJ11" s="63">
        <f t="shared" si="2"/>
        <v>23.5</v>
      </c>
      <c r="AK11" s="63">
        <f t="shared" si="2"/>
        <v>11.8</v>
      </c>
      <c r="AL11" s="63">
        <f t="shared" si="2"/>
        <v>31.8</v>
      </c>
      <c r="AM11" s="63">
        <f t="shared" si="2"/>
        <v>31.9</v>
      </c>
      <c r="AN11" s="63">
        <f t="shared" si="2"/>
        <v>16.399999999999999</v>
      </c>
      <c r="AO11" s="63">
        <f t="shared" si="2"/>
        <v>59.9</v>
      </c>
      <c r="AP11" s="63">
        <f t="shared" si="2"/>
        <v>54.313702495009807</v>
      </c>
      <c r="AQ11" s="63">
        <f t="shared" si="2"/>
        <v>27.3</v>
      </c>
      <c r="AR11" s="63" t="e">
        <f t="shared" si="2"/>
        <v>#N/A</v>
      </c>
      <c r="AS11" s="63">
        <f t="shared" si="2"/>
        <v>1.8333729737282103</v>
      </c>
      <c r="AT11" s="63" t="e">
        <f t="shared" si="2"/>
        <v>#N/A</v>
      </c>
      <c r="AU11" s="63" t="e">
        <f t="shared" si="3"/>
        <v>#N/A</v>
      </c>
      <c r="AV11" s="63" t="e">
        <f t="shared" si="3"/>
        <v>#N/A</v>
      </c>
      <c r="AW11" s="63" t="e">
        <f t="shared" si="3"/>
        <v>#N/A</v>
      </c>
      <c r="AX11" s="63">
        <f t="shared" si="3"/>
        <v>26.1</v>
      </c>
      <c r="AY11" s="94">
        <f t="shared" si="3"/>
        <v>21.5</v>
      </c>
    </row>
    <row r="12" spans="1:51" ht="18.600000000000001" customHeight="1" x14ac:dyDescent="0.25">
      <c r="C12" s="103" t="s">
        <v>126</v>
      </c>
      <c r="D12" s="5"/>
      <c r="E12" s="92" t="s">
        <v>96</v>
      </c>
      <c r="F12" s="63" t="s">
        <v>64</v>
      </c>
      <c r="G12" s="63" t="s">
        <v>96</v>
      </c>
      <c r="H12" s="63" t="s">
        <v>96</v>
      </c>
      <c r="I12" s="63" t="s">
        <v>96</v>
      </c>
      <c r="J12" s="63" t="s">
        <v>95</v>
      </c>
      <c r="K12" s="63" t="s">
        <v>96</v>
      </c>
      <c r="L12" s="63" t="s">
        <v>95</v>
      </c>
      <c r="M12" s="63" t="s">
        <v>96</v>
      </c>
      <c r="N12" s="63" t="s">
        <v>95</v>
      </c>
      <c r="O12" s="63" t="s">
        <v>95</v>
      </c>
      <c r="P12" s="63" t="s">
        <v>95</v>
      </c>
      <c r="Q12" s="63" t="s">
        <v>96</v>
      </c>
      <c r="R12" s="63" t="s">
        <v>96</v>
      </c>
      <c r="S12" s="63">
        <v>0</v>
      </c>
      <c r="T12" s="63">
        <v>0</v>
      </c>
      <c r="U12" s="63" t="s">
        <v>96</v>
      </c>
      <c r="V12" s="63" t="s">
        <v>64</v>
      </c>
      <c r="W12" s="63"/>
      <c r="X12" s="63"/>
      <c r="Y12" s="63" t="s">
        <v>95</v>
      </c>
      <c r="Z12" s="94" t="s">
        <v>95</v>
      </c>
      <c r="AC12" s="54">
        <v>40</v>
      </c>
      <c r="AD12" s="92">
        <f t="shared" si="4"/>
        <v>17.05</v>
      </c>
      <c r="AE12" s="63">
        <f t="shared" si="2"/>
        <v>22.363201132773476</v>
      </c>
      <c r="AF12" s="63">
        <f t="shared" si="2"/>
        <v>53.00337444474561</v>
      </c>
      <c r="AG12" s="63">
        <f t="shared" si="2"/>
        <v>20.822040010202375</v>
      </c>
      <c r="AH12" s="63">
        <f t="shared" si="2"/>
        <v>10.412970674382271</v>
      </c>
      <c r="AI12" s="63">
        <f t="shared" si="2"/>
        <v>28.3</v>
      </c>
      <c r="AJ12" s="63">
        <f t="shared" si="2"/>
        <v>18.7</v>
      </c>
      <c r="AK12" s="63">
        <f t="shared" si="2"/>
        <v>8.9</v>
      </c>
      <c r="AL12" s="63">
        <f t="shared" si="2"/>
        <v>28.1</v>
      </c>
      <c r="AM12" s="63">
        <f t="shared" si="2"/>
        <v>22.4</v>
      </c>
      <c r="AN12" s="63">
        <f t="shared" si="2"/>
        <v>22</v>
      </c>
      <c r="AO12" s="63">
        <f t="shared" si="2"/>
        <v>83.4</v>
      </c>
      <c r="AP12" s="63">
        <f t="shared" si="2"/>
        <v>40.460676353016225</v>
      </c>
      <c r="AQ12" s="63">
        <f t="shared" si="2"/>
        <v>19.899999999999999</v>
      </c>
      <c r="AR12" s="63">
        <f t="shared" si="2"/>
        <v>20.407917415245226</v>
      </c>
      <c r="AS12" s="63">
        <f t="shared" si="2"/>
        <v>1.8061311824528483</v>
      </c>
      <c r="AT12" s="63">
        <f t="shared" si="2"/>
        <v>15.081336963827624</v>
      </c>
      <c r="AU12" s="63">
        <f t="shared" si="3"/>
        <v>25.421733587778125</v>
      </c>
      <c r="AV12" s="63" t="e">
        <f t="shared" si="3"/>
        <v>#N/A</v>
      </c>
      <c r="AW12" s="63" t="e">
        <f t="shared" si="3"/>
        <v>#N/A</v>
      </c>
      <c r="AX12" s="63">
        <f t="shared" si="3"/>
        <v>22.4</v>
      </c>
      <c r="AY12" s="94">
        <f t="shared" si="3"/>
        <v>17.2</v>
      </c>
    </row>
    <row r="13" spans="1:51" ht="15.6" customHeight="1" x14ac:dyDescent="0.25">
      <c r="C13" s="103" t="s">
        <v>127</v>
      </c>
      <c r="D13" s="5"/>
      <c r="E13" s="92" t="s">
        <v>95</v>
      </c>
      <c r="F13" s="63" t="s">
        <v>96</v>
      </c>
      <c r="G13" s="63" t="s">
        <v>96</v>
      </c>
      <c r="H13" s="63" t="s">
        <v>96</v>
      </c>
      <c r="I13" s="63" t="s">
        <v>96</v>
      </c>
      <c r="J13" s="63" t="s">
        <v>95</v>
      </c>
      <c r="K13" s="63" t="s">
        <v>95</v>
      </c>
      <c r="L13" s="63" t="s">
        <v>95</v>
      </c>
      <c r="M13" s="63" t="s">
        <v>96</v>
      </c>
      <c r="N13" s="63" t="s">
        <v>95</v>
      </c>
      <c r="O13" s="63" t="s">
        <v>95</v>
      </c>
      <c r="P13" s="63" t="s">
        <v>95</v>
      </c>
      <c r="Q13" s="63" t="s">
        <v>96</v>
      </c>
      <c r="R13" s="63" t="s">
        <v>95</v>
      </c>
      <c r="S13" s="63" t="s">
        <v>96</v>
      </c>
      <c r="T13" s="63" t="s">
        <v>96</v>
      </c>
      <c r="U13" s="63" t="s">
        <v>96</v>
      </c>
      <c r="V13" s="63" t="s">
        <v>95</v>
      </c>
      <c r="W13" s="63"/>
      <c r="X13" s="63"/>
      <c r="Y13" s="63" t="s">
        <v>95</v>
      </c>
      <c r="Z13" s="94" t="s">
        <v>95</v>
      </c>
      <c r="AC13" s="54">
        <v>50</v>
      </c>
      <c r="AD13" s="92" t="e">
        <f t="shared" si="4"/>
        <v>#N/A</v>
      </c>
      <c r="AE13" s="63">
        <f t="shared" si="2"/>
        <v>14.329258586101876</v>
      </c>
      <c r="AF13" s="63" t="e">
        <f t="shared" si="2"/>
        <v>#N/A</v>
      </c>
      <c r="AG13" s="63">
        <f t="shared" si="2"/>
        <v>13.830962116739022</v>
      </c>
      <c r="AH13" s="63" t="e">
        <f t="shared" si="2"/>
        <v>#N/A</v>
      </c>
      <c r="AI13" s="63">
        <f t="shared" si="2"/>
        <v>24.7</v>
      </c>
      <c r="AJ13" s="63" t="e">
        <f t="shared" si="2"/>
        <v>#N/A</v>
      </c>
      <c r="AK13" s="63">
        <f t="shared" si="2"/>
        <v>6.7</v>
      </c>
      <c r="AL13" s="63">
        <f t="shared" si="2"/>
        <v>25</v>
      </c>
      <c r="AM13" s="63">
        <f t="shared" si="2"/>
        <v>15.7</v>
      </c>
      <c r="AN13" s="63">
        <f t="shared" si="2"/>
        <v>28.4</v>
      </c>
      <c r="AO13" s="63">
        <f t="shared" si="2"/>
        <v>121.1</v>
      </c>
      <c r="AP13" s="63" t="e">
        <f t="shared" si="2"/>
        <v>#N/A</v>
      </c>
      <c r="AQ13" s="63">
        <f t="shared" si="2"/>
        <v>15.5</v>
      </c>
      <c r="AR13" s="63" t="e">
        <f t="shared" si="2"/>
        <v>#N/A</v>
      </c>
      <c r="AS13" s="63">
        <f t="shared" si="2"/>
        <v>1.9322294380287954</v>
      </c>
      <c r="AT13" s="63" t="e">
        <f t="shared" si="2"/>
        <v>#N/A</v>
      </c>
      <c r="AU13" s="63" t="e">
        <f t="shared" si="3"/>
        <v>#N/A</v>
      </c>
      <c r="AV13" s="63" t="e">
        <f t="shared" si="3"/>
        <v>#N/A</v>
      </c>
      <c r="AW13" s="63" t="e">
        <f t="shared" si="3"/>
        <v>#N/A</v>
      </c>
      <c r="AX13" s="63">
        <f t="shared" si="3"/>
        <v>19.600000000000001</v>
      </c>
      <c r="AY13" s="94">
        <f t="shared" si="3"/>
        <v>13.9</v>
      </c>
    </row>
    <row r="14" spans="1:51" ht="15.95" customHeight="1" thickBot="1" x14ac:dyDescent="0.3">
      <c r="C14" s="103" t="s">
        <v>128</v>
      </c>
      <c r="D14" s="5"/>
      <c r="E14" s="92" t="s">
        <v>96</v>
      </c>
      <c r="F14" s="63" t="s">
        <v>64</v>
      </c>
      <c r="G14" s="63" t="s">
        <v>96</v>
      </c>
      <c r="H14" s="63" t="s">
        <v>129</v>
      </c>
      <c r="I14" s="63" t="s">
        <v>96</v>
      </c>
      <c r="J14" s="63" t="s">
        <v>96</v>
      </c>
      <c r="K14" s="63" t="s">
        <v>95</v>
      </c>
      <c r="L14" s="63" t="s">
        <v>95</v>
      </c>
      <c r="M14" s="63" t="s">
        <v>96</v>
      </c>
      <c r="N14" s="63" t="s">
        <v>96</v>
      </c>
      <c r="O14" s="63" t="s">
        <v>64</v>
      </c>
      <c r="P14" s="63" t="s">
        <v>95</v>
      </c>
      <c r="Q14" s="63" t="s">
        <v>96</v>
      </c>
      <c r="R14" s="63" t="s">
        <v>96</v>
      </c>
      <c r="S14" s="63" t="s">
        <v>95</v>
      </c>
      <c r="T14" s="63" t="s">
        <v>95</v>
      </c>
      <c r="U14" s="63" t="s">
        <v>97</v>
      </c>
      <c r="V14" s="63" t="s">
        <v>96</v>
      </c>
      <c r="W14" s="63"/>
      <c r="X14" s="63"/>
      <c r="Y14" s="63" t="s">
        <v>96</v>
      </c>
      <c r="Z14" s="94" t="s">
        <v>96</v>
      </c>
      <c r="AC14" s="106">
        <v>60</v>
      </c>
      <c r="AD14" s="93" t="e">
        <f t="shared" si="4"/>
        <v>#N/A</v>
      </c>
      <c r="AE14" s="115">
        <f t="shared" si="2"/>
        <v>9.5507365041773244</v>
      </c>
      <c r="AF14" s="115" t="e">
        <f t="shared" si="2"/>
        <v>#N/A</v>
      </c>
      <c r="AG14" s="115">
        <f t="shared" si="2"/>
        <v>10.99360180781591</v>
      </c>
      <c r="AH14" s="115" t="e">
        <f t="shared" si="2"/>
        <v>#N/A</v>
      </c>
      <c r="AI14" s="115">
        <f t="shared" si="2"/>
        <v>19.3</v>
      </c>
      <c r="AJ14" s="115" t="e">
        <f t="shared" si="2"/>
        <v>#N/A</v>
      </c>
      <c r="AK14" s="115">
        <f t="shared" si="2"/>
        <v>5.0999999999999996</v>
      </c>
      <c r="AL14" s="115">
        <f t="shared" si="2"/>
        <v>22.2</v>
      </c>
      <c r="AM14" s="115">
        <f t="shared" si="2"/>
        <v>11.6</v>
      </c>
      <c r="AN14" s="115">
        <f t="shared" si="2"/>
        <v>30.6</v>
      </c>
      <c r="AO14" s="115">
        <f t="shared" si="2"/>
        <v>119.6</v>
      </c>
      <c r="AP14" s="115" t="e">
        <f t="shared" si="2"/>
        <v>#N/A</v>
      </c>
      <c r="AQ14" s="115">
        <f t="shared" si="2"/>
        <v>12.5</v>
      </c>
      <c r="AR14" s="115" t="e">
        <f t="shared" si="2"/>
        <v>#N/A</v>
      </c>
      <c r="AS14" s="115">
        <f t="shared" si="2"/>
        <v>6.9894872196873843</v>
      </c>
      <c r="AT14" s="115" t="e">
        <f t="shared" si="2"/>
        <v>#N/A</v>
      </c>
      <c r="AU14" s="115" t="e">
        <f t="shared" si="3"/>
        <v>#N/A</v>
      </c>
      <c r="AV14" s="115" t="e">
        <f t="shared" si="3"/>
        <v>#N/A</v>
      </c>
      <c r="AW14" s="115" t="e">
        <f t="shared" si="3"/>
        <v>#N/A</v>
      </c>
      <c r="AX14" s="115">
        <f t="shared" si="3"/>
        <v>17.8</v>
      </c>
      <c r="AY14" s="95">
        <f t="shared" si="3"/>
        <v>10.4</v>
      </c>
    </row>
    <row r="15" spans="1:51" ht="15.6" customHeight="1" x14ac:dyDescent="0.25">
      <c r="C15" s="103" t="s">
        <v>130</v>
      </c>
      <c r="D15" s="5"/>
      <c r="E15" s="92" t="s">
        <v>64</v>
      </c>
      <c r="F15" s="63" t="s">
        <v>131</v>
      </c>
      <c r="G15" s="63" t="s">
        <v>132</v>
      </c>
      <c r="H15" s="63" t="s">
        <v>133</v>
      </c>
      <c r="I15" s="63" t="s">
        <v>134</v>
      </c>
      <c r="J15" s="63" t="s">
        <v>64</v>
      </c>
      <c r="K15" s="63" t="s">
        <v>64</v>
      </c>
      <c r="L15" s="63" t="s">
        <v>64</v>
      </c>
      <c r="M15" s="63" t="s">
        <v>64</v>
      </c>
      <c r="N15" s="63" t="s">
        <v>64</v>
      </c>
      <c r="O15" s="63" t="s">
        <v>64</v>
      </c>
      <c r="P15" s="63" t="s">
        <v>64</v>
      </c>
      <c r="Q15" s="63" t="s">
        <v>135</v>
      </c>
      <c r="R15" s="63" t="s">
        <v>64</v>
      </c>
      <c r="S15" s="63" t="s">
        <v>96</v>
      </c>
      <c r="T15" s="63">
        <v>0</v>
      </c>
      <c r="U15" s="63" t="s">
        <v>96</v>
      </c>
      <c r="V15" s="63" t="s">
        <v>96</v>
      </c>
      <c r="W15" s="63"/>
      <c r="X15" s="63"/>
      <c r="Y15" s="63" t="s">
        <v>64</v>
      </c>
      <c r="Z15" s="94" t="s">
        <v>64</v>
      </c>
    </row>
    <row r="16" spans="1:51" ht="15.95" customHeight="1" thickBot="1" x14ac:dyDescent="0.3">
      <c r="C16" s="103" t="s">
        <v>136</v>
      </c>
      <c r="D16" s="5"/>
      <c r="E16" s="92" t="s">
        <v>64</v>
      </c>
      <c r="F16" s="63" t="s">
        <v>64</v>
      </c>
      <c r="G16" s="63" t="s">
        <v>137</v>
      </c>
      <c r="H16" s="63" t="s">
        <v>138</v>
      </c>
      <c r="I16" s="63" t="s">
        <v>137</v>
      </c>
      <c r="J16" s="63" t="s">
        <v>64</v>
      </c>
      <c r="K16" s="63" t="s">
        <v>64</v>
      </c>
      <c r="L16" s="63" t="s">
        <v>64</v>
      </c>
      <c r="M16" s="63" t="s">
        <v>64</v>
      </c>
      <c r="N16" s="63" t="s">
        <v>64</v>
      </c>
      <c r="O16" s="63" t="s">
        <v>64</v>
      </c>
      <c r="P16" s="63" t="s">
        <v>64</v>
      </c>
      <c r="Q16" s="63" t="s">
        <v>139</v>
      </c>
      <c r="R16" s="63" t="s">
        <v>64</v>
      </c>
      <c r="S16" s="63">
        <v>0</v>
      </c>
      <c r="T16" s="63">
        <v>0</v>
      </c>
      <c r="U16" s="63" t="s">
        <v>123</v>
      </c>
      <c r="V16" s="63" t="s">
        <v>140</v>
      </c>
      <c r="W16" s="63"/>
      <c r="X16" s="63"/>
      <c r="Y16" s="63" t="s">
        <v>64</v>
      </c>
      <c r="Z16" s="94" t="s">
        <v>64</v>
      </c>
    </row>
    <row r="17" spans="1:51" ht="19.5" thickBot="1" x14ac:dyDescent="0.35">
      <c r="C17" s="103" t="s">
        <v>141</v>
      </c>
      <c r="D17" s="5"/>
      <c r="E17" s="92">
        <v>24</v>
      </c>
      <c r="F17" s="63">
        <v>22</v>
      </c>
      <c r="G17" s="63">
        <v>20.8</v>
      </c>
      <c r="H17" s="63">
        <v>20</v>
      </c>
      <c r="I17" s="63">
        <v>22</v>
      </c>
      <c r="J17" s="63">
        <v>20.5</v>
      </c>
      <c r="K17" s="63">
        <v>15.3</v>
      </c>
      <c r="L17" s="63">
        <v>22</v>
      </c>
      <c r="M17" s="63">
        <v>22.5</v>
      </c>
      <c r="N17" s="63">
        <v>32</v>
      </c>
      <c r="O17" s="63">
        <v>20</v>
      </c>
      <c r="P17" s="63">
        <v>32</v>
      </c>
      <c r="Q17" s="63">
        <v>30</v>
      </c>
      <c r="R17" s="63">
        <v>3.2</v>
      </c>
      <c r="S17" s="63">
        <v>12.5</v>
      </c>
      <c r="T17" s="63">
        <v>41.6</v>
      </c>
      <c r="U17" s="63">
        <v>17.8</v>
      </c>
      <c r="V17" s="63">
        <v>30.3</v>
      </c>
      <c r="W17" s="63"/>
      <c r="X17" s="63"/>
      <c r="Y17" s="63">
        <v>20.399999999999999</v>
      </c>
      <c r="Z17" s="94">
        <v>15.2</v>
      </c>
      <c r="AC17" s="62" t="s">
        <v>142</v>
      </c>
      <c r="AD17" s="58" t="s">
        <v>80</v>
      </c>
      <c r="AE17" s="133" t="str">
        <f>CONCATENATE($B$1," - ",$AH$1," at Qmin")</f>
        <v>THyGA Segment 100a - Boiler Premix - CO emissions at Qmin</v>
      </c>
      <c r="AF17" s="133"/>
      <c r="AG17" s="133"/>
      <c r="AH17" s="133"/>
      <c r="AI17" s="133"/>
      <c r="AJ17" s="134"/>
      <c r="AK17" s="58" t="s">
        <v>4</v>
      </c>
      <c r="AL17" s="133" t="str">
        <f>VLOOKUP($AH$1,List!$B$2:$C$13,2,0)</f>
        <v>CO emissions (ppm)</v>
      </c>
      <c r="AM17" s="133"/>
      <c r="AN17" s="133"/>
      <c r="AO17" s="133"/>
      <c r="AP17" s="133"/>
      <c r="AQ17" s="134"/>
    </row>
    <row r="18" spans="1:51" ht="15.95" customHeight="1" thickBot="1" x14ac:dyDescent="0.3">
      <c r="C18" s="103" t="s">
        <v>143</v>
      </c>
      <c r="D18" s="5"/>
      <c r="E18" s="92">
        <v>6.9</v>
      </c>
      <c r="F18" s="63">
        <v>2.5</v>
      </c>
      <c r="G18" s="63">
        <v>4.3</v>
      </c>
      <c r="H18" s="63">
        <v>4.8</v>
      </c>
      <c r="I18" s="63">
        <v>2.5</v>
      </c>
      <c r="J18" s="63">
        <v>6</v>
      </c>
      <c r="K18" s="63">
        <v>4.5</v>
      </c>
      <c r="L18" s="63">
        <v>6</v>
      </c>
      <c r="M18" s="63" t="s">
        <v>144</v>
      </c>
      <c r="N18" s="63">
        <v>2.5</v>
      </c>
      <c r="O18" s="63">
        <v>2.9</v>
      </c>
      <c r="P18" s="63">
        <v>5.0999999999999996</v>
      </c>
      <c r="Q18" s="63">
        <v>4.8</v>
      </c>
      <c r="R18" s="63">
        <v>25</v>
      </c>
      <c r="S18" s="63">
        <v>2.1</v>
      </c>
      <c r="T18" s="63">
        <v>8.3000000000000007</v>
      </c>
      <c r="U18" s="63">
        <v>6.1</v>
      </c>
      <c r="V18" s="63">
        <v>3.3</v>
      </c>
      <c r="W18" s="63"/>
      <c r="X18" s="63"/>
      <c r="Y18" s="63">
        <v>4.4000000000000004</v>
      </c>
      <c r="Z18" s="94">
        <v>4.5</v>
      </c>
      <c r="AC18" s="55" t="s">
        <v>89</v>
      </c>
      <c r="AD18" s="59" t="str">
        <f>IF(AD$3="","",LEFT(AD$3,4))</f>
        <v>GW01</v>
      </c>
      <c r="AE18" s="16" t="str">
        <f t="shared" ref="AE18:AY18" si="5">IF(AE$3="","",LEFT(AE$3,4))</f>
        <v>AP02</v>
      </c>
      <c r="AF18" s="16" t="str">
        <f t="shared" si="5"/>
        <v>D5v0</v>
      </c>
      <c r="AG18" s="16" t="str">
        <f t="shared" si="5"/>
        <v>D4v0</v>
      </c>
      <c r="AH18" s="16" t="str">
        <f t="shared" si="5"/>
        <v>D6</v>
      </c>
      <c r="AI18" s="16" t="str">
        <f t="shared" si="5"/>
        <v>GW05</v>
      </c>
      <c r="AJ18" s="16" t="str">
        <f t="shared" si="5"/>
        <v>GW06</v>
      </c>
      <c r="AK18" s="16" t="str">
        <f t="shared" si="5"/>
        <v>GW07</v>
      </c>
      <c r="AL18" s="16" t="str">
        <f t="shared" si="5"/>
        <v>GW08</v>
      </c>
      <c r="AM18" s="16" t="str">
        <f t="shared" si="5"/>
        <v>GW10</v>
      </c>
      <c r="AN18" s="16" t="str">
        <f t="shared" si="5"/>
        <v>GW11</v>
      </c>
      <c r="AO18" s="16" t="str">
        <f t="shared" si="5"/>
        <v>GW17</v>
      </c>
      <c r="AP18" s="16" t="str">
        <f t="shared" si="5"/>
        <v>EB01</v>
      </c>
      <c r="AQ18" s="16" t="str">
        <f t="shared" si="5"/>
        <v>GW13</v>
      </c>
      <c r="AR18" s="16" t="str">
        <f t="shared" si="5"/>
        <v>EN01</v>
      </c>
      <c r="AS18" s="16" t="str">
        <f t="shared" si="5"/>
        <v>EN02</v>
      </c>
      <c r="AT18" s="16" t="str">
        <f t="shared" si="5"/>
        <v>GA11</v>
      </c>
      <c r="AU18" s="16" t="str">
        <f t="shared" si="5"/>
        <v>EN21</v>
      </c>
      <c r="AV18" s="16" t="str">
        <f t="shared" si="5"/>
        <v/>
      </c>
      <c r="AW18" s="16" t="str">
        <f t="shared" si="5"/>
        <v/>
      </c>
      <c r="AX18" s="16" t="str">
        <f t="shared" si="5"/>
        <v>GW21</v>
      </c>
      <c r="AY18" s="17" t="str">
        <f t="shared" si="5"/>
        <v>GW23</v>
      </c>
    </row>
    <row r="19" spans="1:51" ht="15.6" customHeight="1" x14ac:dyDescent="0.25">
      <c r="C19" s="103" t="s">
        <v>145</v>
      </c>
      <c r="D19" s="5"/>
      <c r="E19" s="92" t="s">
        <v>64</v>
      </c>
      <c r="F19" s="63" t="s">
        <v>146</v>
      </c>
      <c r="G19" s="63" t="s">
        <v>147</v>
      </c>
      <c r="H19" s="63" t="s">
        <v>122</v>
      </c>
      <c r="I19" s="63" t="s">
        <v>148</v>
      </c>
      <c r="J19" s="63" t="s">
        <v>64</v>
      </c>
      <c r="K19" s="63" t="s">
        <v>64</v>
      </c>
      <c r="L19" s="63" t="s">
        <v>64</v>
      </c>
      <c r="M19" s="63" t="s">
        <v>64</v>
      </c>
      <c r="N19" s="63" t="s">
        <v>64</v>
      </c>
      <c r="O19" s="63" t="s">
        <v>64</v>
      </c>
      <c r="P19" s="63" t="s">
        <v>64</v>
      </c>
      <c r="Q19" s="63" t="s">
        <v>149</v>
      </c>
      <c r="R19" s="63" t="s">
        <v>64</v>
      </c>
      <c r="S19" s="63" t="s">
        <v>150</v>
      </c>
      <c r="T19" s="63" t="s">
        <v>150</v>
      </c>
      <c r="U19" s="63" t="s">
        <v>151</v>
      </c>
      <c r="V19" s="63" t="s">
        <v>150</v>
      </c>
      <c r="W19" s="63"/>
      <c r="X19" s="63"/>
      <c r="Y19" s="63" t="s">
        <v>64</v>
      </c>
      <c r="Z19" s="94" t="s">
        <v>64</v>
      </c>
      <c r="AC19" s="53">
        <v>0</v>
      </c>
      <c r="AD19" s="35">
        <f>VLOOKUP(CONCATENATE($AH$1," - ",$AC19,"%"),$A$134:$Z$233,MATCH(AD$3,$E$3:$Z$3,0)+4,0)</f>
        <v>20.323787395936588</v>
      </c>
      <c r="AE19" s="10">
        <f t="shared" ref="AE19:AT26" si="6">VLOOKUP(CONCATENATE($AH$1," - ",$AC19,"%"),$A$134:$Z$233,MATCH(AE$3,$E$3:$Z$3,0)+4,0)</f>
        <v>14.10624880050328</v>
      </c>
      <c r="AF19" s="10">
        <f t="shared" si="6"/>
        <v>18.164737410109236</v>
      </c>
      <c r="AG19" s="10">
        <f t="shared" si="6"/>
        <v>0.76675802809070748</v>
      </c>
      <c r="AH19" s="10">
        <f t="shared" si="6"/>
        <v>1.2671596196013899</v>
      </c>
      <c r="AI19" s="10">
        <f t="shared" si="6"/>
        <v>9.9</v>
      </c>
      <c r="AJ19" s="10">
        <f t="shared" si="6"/>
        <v>19.3</v>
      </c>
      <c r="AK19" s="10">
        <f t="shared" si="6"/>
        <v>5.9</v>
      </c>
      <c r="AL19" s="10">
        <f t="shared" si="6"/>
        <v>52.7</v>
      </c>
      <c r="AM19" s="10">
        <f t="shared" si="6"/>
        <v>7.4</v>
      </c>
      <c r="AN19" s="10">
        <f t="shared" si="6"/>
        <v>5.3</v>
      </c>
      <c r="AO19" s="10">
        <f t="shared" si="6"/>
        <v>7.3</v>
      </c>
      <c r="AP19" s="10">
        <f t="shared" si="6"/>
        <v>15.038663143934185</v>
      </c>
      <c r="AQ19" s="10">
        <f t="shared" si="6"/>
        <v>11.5</v>
      </c>
      <c r="AR19" s="10">
        <f t="shared" si="6"/>
        <v>5.4040579932736037</v>
      </c>
      <c r="AS19" s="10">
        <f t="shared" si="6"/>
        <v>22.024534488168964</v>
      </c>
      <c r="AT19" s="10">
        <f t="shared" si="6"/>
        <v>12.98767327129044</v>
      </c>
      <c r="AU19" s="10">
        <f t="shared" ref="AU19:AY26" si="7">VLOOKUP(CONCATENATE($AH$1," - ",$AC19,"%"),$A$134:$Z$233,MATCH(AU$3,$E$3:$Z$3,0)+4,0)</f>
        <v>12.426648837392507</v>
      </c>
      <c r="AV19" s="10" t="e">
        <f t="shared" si="7"/>
        <v>#N/A</v>
      </c>
      <c r="AW19" s="10" t="e">
        <f t="shared" si="7"/>
        <v>#N/A</v>
      </c>
      <c r="AX19" s="10">
        <f t="shared" si="7"/>
        <v>12.72</v>
      </c>
      <c r="AY19" s="11">
        <f t="shared" si="7"/>
        <v>22.5</v>
      </c>
    </row>
    <row r="20" spans="1:51" ht="15.95" customHeight="1" x14ac:dyDescent="0.25">
      <c r="C20" s="103" t="s">
        <v>152</v>
      </c>
      <c r="D20" s="5"/>
      <c r="E20" s="92" t="s">
        <v>64</v>
      </c>
      <c r="F20" s="63" t="s">
        <v>153</v>
      </c>
      <c r="G20" s="63" t="s">
        <v>147</v>
      </c>
      <c r="H20" s="63" t="s">
        <v>122</v>
      </c>
      <c r="I20" s="63" t="s">
        <v>154</v>
      </c>
      <c r="J20" s="63" t="s">
        <v>155</v>
      </c>
      <c r="K20" s="63" t="s">
        <v>155</v>
      </c>
      <c r="L20" s="63" t="s">
        <v>155</v>
      </c>
      <c r="M20" s="63" t="s">
        <v>155</v>
      </c>
      <c r="N20" s="63" t="s">
        <v>155</v>
      </c>
      <c r="O20" s="63" t="s">
        <v>155</v>
      </c>
      <c r="P20" s="63" t="s">
        <v>154</v>
      </c>
      <c r="Q20" s="63" t="s">
        <v>156</v>
      </c>
      <c r="R20" s="63" t="s">
        <v>155</v>
      </c>
      <c r="S20" s="63" t="s">
        <v>157</v>
      </c>
      <c r="T20" s="63" t="s">
        <v>155</v>
      </c>
      <c r="U20" s="63">
        <v>1</v>
      </c>
      <c r="V20" s="63" t="s">
        <v>157</v>
      </c>
      <c r="W20" s="63"/>
      <c r="X20" s="63"/>
      <c r="Y20" s="63" t="s">
        <v>155</v>
      </c>
      <c r="Z20" s="94" t="s">
        <v>155</v>
      </c>
      <c r="AC20" s="54">
        <v>10</v>
      </c>
      <c r="AD20" s="92">
        <f t="shared" ref="AD20:AD26" si="8">VLOOKUP(CONCATENATE($AH$1," - ",$AC20,"%"),$A$134:$Z$233,MATCH(AD$3,$E$3:$Z$3,0)+4,0)</f>
        <v>19.035380278636257</v>
      </c>
      <c r="AE20" s="63" t="e">
        <f t="shared" si="6"/>
        <v>#N/A</v>
      </c>
      <c r="AF20" s="63" t="e">
        <f t="shared" si="6"/>
        <v>#N/A</v>
      </c>
      <c r="AG20" s="63">
        <f t="shared" si="6"/>
        <v>0.78801656457846569</v>
      </c>
      <c r="AH20" s="63" t="e">
        <f t="shared" si="6"/>
        <v>#N/A</v>
      </c>
      <c r="AI20" s="63">
        <f t="shared" si="6"/>
        <v>8.6999999999999993</v>
      </c>
      <c r="AJ20" s="63">
        <f t="shared" si="6"/>
        <v>17.3</v>
      </c>
      <c r="AK20" s="63">
        <f t="shared" si="6"/>
        <v>5.4</v>
      </c>
      <c r="AL20" s="63">
        <f t="shared" si="6"/>
        <v>53.5</v>
      </c>
      <c r="AM20" s="63">
        <f t="shared" si="6"/>
        <v>6.7</v>
      </c>
      <c r="AN20" s="63">
        <f t="shared" si="6"/>
        <v>5</v>
      </c>
      <c r="AO20" s="63">
        <f t="shared" si="6"/>
        <v>6.9</v>
      </c>
      <c r="AP20" s="63">
        <f t="shared" si="6"/>
        <v>14.823581773435031</v>
      </c>
      <c r="AQ20" s="63">
        <f t="shared" si="6"/>
        <v>12</v>
      </c>
      <c r="AR20" s="63" t="e">
        <f t="shared" si="6"/>
        <v>#N/A</v>
      </c>
      <c r="AS20" s="63" t="e">
        <f t="shared" si="6"/>
        <v>#N/A</v>
      </c>
      <c r="AT20" s="63" t="e">
        <f t="shared" si="6"/>
        <v>#N/A</v>
      </c>
      <c r="AU20" s="63" t="e">
        <f t="shared" si="7"/>
        <v>#N/A</v>
      </c>
      <c r="AV20" s="63" t="e">
        <f t="shared" si="7"/>
        <v>#N/A</v>
      </c>
      <c r="AW20" s="63" t="e">
        <f t="shared" si="7"/>
        <v>#N/A</v>
      </c>
      <c r="AX20" s="63">
        <f t="shared" si="7"/>
        <v>10.57</v>
      </c>
      <c r="AY20" s="94">
        <f t="shared" si="7"/>
        <v>21.1</v>
      </c>
    </row>
    <row r="21" spans="1:51" x14ac:dyDescent="0.25">
      <c r="C21" s="103" t="s">
        <v>158</v>
      </c>
      <c r="D21" s="5"/>
      <c r="E21" s="92" t="s">
        <v>64</v>
      </c>
      <c r="F21" s="63" t="s">
        <v>159</v>
      </c>
      <c r="G21" s="63" t="s">
        <v>160</v>
      </c>
      <c r="H21" s="63" t="s">
        <v>160</v>
      </c>
      <c r="I21" s="63" t="s">
        <v>160</v>
      </c>
      <c r="J21" s="63" t="s">
        <v>64</v>
      </c>
      <c r="K21" s="63" t="s">
        <v>64</v>
      </c>
      <c r="L21" s="63" t="s">
        <v>64</v>
      </c>
      <c r="M21" s="63" t="s">
        <v>64</v>
      </c>
      <c r="N21" s="63" t="s">
        <v>64</v>
      </c>
      <c r="O21" s="63" t="s">
        <v>64</v>
      </c>
      <c r="P21" s="63" t="s">
        <v>64</v>
      </c>
      <c r="Q21" s="63" t="s">
        <v>160</v>
      </c>
      <c r="R21" s="63" t="s">
        <v>64</v>
      </c>
      <c r="S21" s="63">
        <v>0</v>
      </c>
      <c r="T21" s="63" t="s">
        <v>161</v>
      </c>
      <c r="U21" s="63" t="s">
        <v>160</v>
      </c>
      <c r="V21" s="63" t="s">
        <v>64</v>
      </c>
      <c r="W21" s="63"/>
      <c r="X21" s="63"/>
      <c r="Y21" s="63" t="s">
        <v>64</v>
      </c>
      <c r="Z21" s="94" t="s">
        <v>64</v>
      </c>
      <c r="AC21" s="54">
        <v>20</v>
      </c>
      <c r="AD21" s="92" t="e">
        <f t="shared" si="8"/>
        <v>#N/A</v>
      </c>
      <c r="AE21" s="63" t="e">
        <f t="shared" si="6"/>
        <v>#N/A</v>
      </c>
      <c r="AF21" s="63" t="e">
        <f t="shared" si="6"/>
        <v>#N/A</v>
      </c>
      <c r="AG21" s="63">
        <f t="shared" si="6"/>
        <v>0.2091585648700138</v>
      </c>
      <c r="AH21" s="63" t="e">
        <f t="shared" si="6"/>
        <v>#N/A</v>
      </c>
      <c r="AI21" s="63" t="e">
        <f t="shared" si="6"/>
        <v>#N/A</v>
      </c>
      <c r="AJ21" s="63" t="e">
        <f t="shared" si="6"/>
        <v>#N/A</v>
      </c>
      <c r="AK21" s="63" t="e">
        <f t="shared" si="6"/>
        <v>#N/A</v>
      </c>
      <c r="AL21" s="63" t="e">
        <f t="shared" si="6"/>
        <v>#N/A</v>
      </c>
      <c r="AM21" s="63" t="e">
        <f t="shared" si="6"/>
        <v>#N/A</v>
      </c>
      <c r="AN21" s="63" t="e">
        <f t="shared" si="6"/>
        <v>#N/A</v>
      </c>
      <c r="AO21" s="63" t="e">
        <f t="shared" si="6"/>
        <v>#N/A</v>
      </c>
      <c r="AP21" s="63">
        <f t="shared" si="6"/>
        <v>13.993752134055905</v>
      </c>
      <c r="AQ21" s="63" t="e">
        <f t="shared" si="6"/>
        <v>#N/A</v>
      </c>
      <c r="AR21" s="63" t="e">
        <f t="shared" si="6"/>
        <v>#N/A</v>
      </c>
      <c r="AS21" s="63" t="e">
        <f t="shared" si="6"/>
        <v>#N/A</v>
      </c>
      <c r="AT21" s="63" t="e">
        <f t="shared" si="6"/>
        <v>#N/A</v>
      </c>
      <c r="AU21" s="63" t="e">
        <f t="shared" si="7"/>
        <v>#N/A</v>
      </c>
      <c r="AV21" s="63" t="e">
        <f t="shared" si="7"/>
        <v>#N/A</v>
      </c>
      <c r="AW21" s="63" t="e">
        <f t="shared" si="7"/>
        <v>#N/A</v>
      </c>
      <c r="AX21" s="63" t="e">
        <f t="shared" si="7"/>
        <v>#N/A</v>
      </c>
      <c r="AY21" s="94" t="e">
        <f t="shared" si="7"/>
        <v>#N/A</v>
      </c>
    </row>
    <row r="22" spans="1:51" x14ac:dyDescent="0.25">
      <c r="C22" s="103" t="s">
        <v>162</v>
      </c>
      <c r="D22" s="5"/>
      <c r="E22" s="92" t="s">
        <v>110</v>
      </c>
      <c r="F22" s="63" t="s">
        <v>111</v>
      </c>
      <c r="G22" s="63" t="s">
        <v>112</v>
      </c>
      <c r="H22" s="63" t="s">
        <v>112</v>
      </c>
      <c r="I22" s="63" t="s">
        <v>112</v>
      </c>
      <c r="J22" s="63" t="s">
        <v>113</v>
      </c>
      <c r="K22" s="63" t="s">
        <v>114</v>
      </c>
      <c r="L22" s="63" t="s">
        <v>115</v>
      </c>
      <c r="M22" s="63" t="s">
        <v>116</v>
      </c>
      <c r="N22" s="63" t="s">
        <v>113</v>
      </c>
      <c r="O22" s="63" t="s">
        <v>117</v>
      </c>
      <c r="P22" s="63" t="s">
        <v>111</v>
      </c>
      <c r="Q22" s="63" t="s">
        <v>163</v>
      </c>
      <c r="R22" s="63" t="s">
        <v>113</v>
      </c>
      <c r="S22" s="63" t="s">
        <v>119</v>
      </c>
      <c r="T22" s="63" t="s">
        <v>109</v>
      </c>
      <c r="U22" s="63" t="s">
        <v>118</v>
      </c>
      <c r="V22" s="63" t="s">
        <v>111</v>
      </c>
      <c r="W22" s="63"/>
      <c r="X22" s="63"/>
      <c r="Y22" s="63" t="s">
        <v>113</v>
      </c>
      <c r="Z22" s="94" t="s">
        <v>120</v>
      </c>
      <c r="AC22" s="54">
        <v>23</v>
      </c>
      <c r="AD22" s="92">
        <f t="shared" si="8"/>
        <v>18.009367425348731</v>
      </c>
      <c r="AE22" s="63">
        <f t="shared" si="6"/>
        <v>2.9341939906248009</v>
      </c>
      <c r="AF22" s="63">
        <f t="shared" si="6"/>
        <v>14.456141073641112</v>
      </c>
      <c r="AG22" s="63">
        <f t="shared" si="6"/>
        <v>1.2291374997402122</v>
      </c>
      <c r="AH22" s="63">
        <f t="shared" si="6"/>
        <v>1.1754033774703057</v>
      </c>
      <c r="AI22" s="63">
        <f t="shared" si="6"/>
        <v>7.8</v>
      </c>
      <c r="AJ22" s="63">
        <f t="shared" si="6"/>
        <v>16.7</v>
      </c>
      <c r="AK22" s="63">
        <f t="shared" si="6"/>
        <v>4.7</v>
      </c>
      <c r="AL22" s="63">
        <f t="shared" si="6"/>
        <v>48.2</v>
      </c>
      <c r="AM22" s="63">
        <f t="shared" si="6"/>
        <v>5.8</v>
      </c>
      <c r="AN22" s="63">
        <f t="shared" si="6"/>
        <v>4.8</v>
      </c>
      <c r="AO22" s="63">
        <f t="shared" si="6"/>
        <v>6.3</v>
      </c>
      <c r="AP22" s="63">
        <f t="shared" si="6"/>
        <v>14.262752649509569</v>
      </c>
      <c r="AQ22" s="63">
        <f t="shared" si="6"/>
        <v>11.1</v>
      </c>
      <c r="AR22" s="63">
        <f t="shared" si="6"/>
        <v>5.4331299394322885</v>
      </c>
      <c r="AS22" s="63">
        <f t="shared" si="6"/>
        <v>14.961800025319899</v>
      </c>
      <c r="AT22" s="63">
        <f t="shared" si="6"/>
        <v>6.2721359439145035</v>
      </c>
      <c r="AU22" s="63">
        <f t="shared" si="7"/>
        <v>15.652542996081058</v>
      </c>
      <c r="AV22" s="63" t="e">
        <f t="shared" si="7"/>
        <v>#N/A</v>
      </c>
      <c r="AW22" s="63" t="e">
        <f t="shared" si="7"/>
        <v>#N/A</v>
      </c>
      <c r="AX22" s="63">
        <f t="shared" si="7"/>
        <v>9.24</v>
      </c>
      <c r="AY22" s="94">
        <f t="shared" si="7"/>
        <v>19.8</v>
      </c>
    </row>
    <row r="23" spans="1:51" x14ac:dyDescent="0.25">
      <c r="C23" s="103" t="s">
        <v>164</v>
      </c>
      <c r="D23" s="5"/>
      <c r="E23" s="92" t="s">
        <v>165</v>
      </c>
      <c r="F23" s="63" t="s">
        <v>166</v>
      </c>
      <c r="G23" s="63" t="s">
        <v>167</v>
      </c>
      <c r="H23" s="63" t="s">
        <v>167</v>
      </c>
      <c r="I23" s="63" t="s">
        <v>167</v>
      </c>
      <c r="J23" s="63" t="s">
        <v>168</v>
      </c>
      <c r="K23" s="63" t="s">
        <v>169</v>
      </c>
      <c r="L23" s="63" t="s">
        <v>170</v>
      </c>
      <c r="M23" s="63" t="s">
        <v>169</v>
      </c>
      <c r="N23" s="63" t="s">
        <v>171</v>
      </c>
      <c r="O23" s="63" t="s">
        <v>169</v>
      </c>
      <c r="P23" s="63" t="s">
        <v>172</v>
      </c>
      <c r="Q23" s="63" t="s">
        <v>173</v>
      </c>
      <c r="R23" s="63" t="s">
        <v>169</v>
      </c>
      <c r="S23" s="63" t="s">
        <v>174</v>
      </c>
      <c r="T23" s="63">
        <v>0</v>
      </c>
      <c r="U23" s="63" t="s">
        <v>175</v>
      </c>
      <c r="V23" s="63" t="s">
        <v>176</v>
      </c>
      <c r="W23" s="63"/>
      <c r="X23" s="63"/>
      <c r="Y23" s="63" t="s">
        <v>64</v>
      </c>
      <c r="Z23" s="94" t="s">
        <v>177</v>
      </c>
      <c r="AC23" s="54">
        <v>30</v>
      </c>
      <c r="AD23" s="92">
        <f t="shared" si="8"/>
        <v>17.448556156561729</v>
      </c>
      <c r="AE23" s="63" t="e">
        <f t="shared" si="6"/>
        <v>#N/A</v>
      </c>
      <c r="AF23" s="63" t="e">
        <f t="shared" si="6"/>
        <v>#N/A</v>
      </c>
      <c r="AG23" s="63">
        <f t="shared" si="6"/>
        <v>0.71716886278067871</v>
      </c>
      <c r="AH23" s="63" t="e">
        <f t="shared" si="6"/>
        <v>#N/A</v>
      </c>
      <c r="AI23" s="63">
        <f t="shared" si="6"/>
        <v>7.4</v>
      </c>
      <c r="AJ23" s="63">
        <f t="shared" si="6"/>
        <v>16.899999999999999</v>
      </c>
      <c r="AK23" s="63">
        <f t="shared" si="6"/>
        <v>4.2</v>
      </c>
      <c r="AL23" s="63">
        <f t="shared" si="6"/>
        <v>51.2</v>
      </c>
      <c r="AM23" s="63">
        <f t="shared" si="6"/>
        <v>5.0999999999999996</v>
      </c>
      <c r="AN23" s="63">
        <f t="shared" si="6"/>
        <v>4.7</v>
      </c>
      <c r="AO23" s="63">
        <f t="shared" si="6"/>
        <v>5.9</v>
      </c>
      <c r="AP23" s="63">
        <f t="shared" si="6"/>
        <v>14.55279945622514</v>
      </c>
      <c r="AQ23" s="63">
        <f t="shared" si="6"/>
        <v>9.1999999999999993</v>
      </c>
      <c r="AR23" s="63" t="e">
        <f t="shared" si="6"/>
        <v>#N/A</v>
      </c>
      <c r="AS23" s="63" t="e">
        <f t="shared" si="6"/>
        <v>#N/A</v>
      </c>
      <c r="AT23" s="63" t="e">
        <f t="shared" si="6"/>
        <v>#N/A</v>
      </c>
      <c r="AU23" s="63" t="e">
        <f t="shared" si="7"/>
        <v>#N/A</v>
      </c>
      <c r="AV23" s="63" t="e">
        <f t="shared" si="7"/>
        <v>#N/A</v>
      </c>
      <c r="AW23" s="63" t="e">
        <f t="shared" si="7"/>
        <v>#N/A</v>
      </c>
      <c r="AX23" s="63">
        <f t="shared" si="7"/>
        <v>8.5</v>
      </c>
      <c r="AY23" s="94">
        <f t="shared" si="7"/>
        <v>19.2</v>
      </c>
    </row>
    <row r="24" spans="1:51" ht="15.75" thickBot="1" x14ac:dyDescent="0.3">
      <c r="C24" s="104" t="s">
        <v>178</v>
      </c>
      <c r="D24" s="105"/>
      <c r="E24" s="93" t="s">
        <v>64</v>
      </c>
      <c r="F24" s="115" t="s">
        <v>179</v>
      </c>
      <c r="G24" s="115" t="s">
        <v>180</v>
      </c>
      <c r="H24" s="115" t="s">
        <v>181</v>
      </c>
      <c r="I24" s="115" t="s">
        <v>182</v>
      </c>
      <c r="J24" s="115" t="s">
        <v>181</v>
      </c>
      <c r="K24" s="115" t="s">
        <v>64</v>
      </c>
      <c r="L24" s="115" t="s">
        <v>183</v>
      </c>
      <c r="M24" s="115" t="s">
        <v>179</v>
      </c>
      <c r="N24" s="115" t="s">
        <v>64</v>
      </c>
      <c r="O24" s="115" t="s">
        <v>64</v>
      </c>
      <c r="P24" s="115" t="s">
        <v>184</v>
      </c>
      <c r="Q24" s="115" t="s">
        <v>181</v>
      </c>
      <c r="R24" s="115" t="s">
        <v>185</v>
      </c>
      <c r="S24" s="115" t="s">
        <v>179</v>
      </c>
      <c r="T24" s="115" t="s">
        <v>181</v>
      </c>
      <c r="U24" s="115" t="s">
        <v>186</v>
      </c>
      <c r="V24" s="115" t="s">
        <v>185</v>
      </c>
      <c r="W24" s="115"/>
      <c r="X24" s="115"/>
      <c r="Y24" s="115" t="s">
        <v>169</v>
      </c>
      <c r="Z24" s="95" t="s">
        <v>64</v>
      </c>
      <c r="AC24" s="54">
        <v>40</v>
      </c>
      <c r="AD24" s="92">
        <f t="shared" si="8"/>
        <v>15.860849899402588</v>
      </c>
      <c r="AE24" s="63">
        <f t="shared" si="6"/>
        <v>3.3825315614009877</v>
      </c>
      <c r="AF24" s="63">
        <f t="shared" si="6"/>
        <v>12.843544639420262</v>
      </c>
      <c r="AG24" s="63">
        <f t="shared" si="6"/>
        <v>0.34545397870182537</v>
      </c>
      <c r="AH24" s="63">
        <f t="shared" si="6"/>
        <v>0.62694146279346075</v>
      </c>
      <c r="AI24" s="63">
        <f t="shared" si="6"/>
        <v>7</v>
      </c>
      <c r="AJ24" s="63">
        <f t="shared" si="6"/>
        <v>17.5</v>
      </c>
      <c r="AK24" s="63">
        <f t="shared" si="6"/>
        <v>3.6</v>
      </c>
      <c r="AL24" s="63">
        <f t="shared" si="6"/>
        <v>51.2</v>
      </c>
      <c r="AM24" s="63">
        <f t="shared" si="6"/>
        <v>4.8</v>
      </c>
      <c r="AN24" s="63">
        <f t="shared" si="6"/>
        <v>4.5999999999999996</v>
      </c>
      <c r="AO24" s="63">
        <f t="shared" si="6"/>
        <v>5.3</v>
      </c>
      <c r="AP24" s="63">
        <f t="shared" si="6"/>
        <v>15.323315359675012</v>
      </c>
      <c r="AQ24" s="63">
        <f t="shared" si="6"/>
        <v>7.1</v>
      </c>
      <c r="AR24" s="63">
        <f t="shared" si="6"/>
        <v>6.8532808851892417</v>
      </c>
      <c r="AS24" s="63">
        <f t="shared" si="6"/>
        <v>22.055713126576151</v>
      </c>
      <c r="AT24" s="63">
        <f t="shared" si="6"/>
        <v>2.6436821421130299</v>
      </c>
      <c r="AU24" s="63">
        <f t="shared" si="7"/>
        <v>10.665787708874053</v>
      </c>
      <c r="AV24" s="63" t="e">
        <f t="shared" si="7"/>
        <v>#N/A</v>
      </c>
      <c r="AW24" s="63" t="e">
        <f t="shared" si="7"/>
        <v>#N/A</v>
      </c>
      <c r="AX24" s="63">
        <f t="shared" si="7"/>
        <v>7.69</v>
      </c>
      <c r="AY24" s="94">
        <f t="shared" si="7"/>
        <v>18.5</v>
      </c>
    </row>
    <row r="25" spans="1:51" x14ac:dyDescent="0.25">
      <c r="E25" s="1"/>
      <c r="F25" s="1"/>
      <c r="G25" s="1"/>
      <c r="H25" s="1"/>
      <c r="I25" s="1"/>
      <c r="J25" s="1"/>
      <c r="K25" s="1"/>
      <c r="L25" s="1"/>
      <c r="M25" s="1"/>
      <c r="N25" s="1"/>
      <c r="O25" s="1"/>
      <c r="P25" s="1"/>
      <c r="Q25" s="1"/>
      <c r="R25" s="1"/>
      <c r="AC25" s="54">
        <v>50</v>
      </c>
      <c r="AD25" s="92" t="e">
        <f t="shared" si="8"/>
        <v>#N/A</v>
      </c>
      <c r="AE25" s="63">
        <f t="shared" si="6"/>
        <v>2.9756220444386074</v>
      </c>
      <c r="AF25" s="63" t="e">
        <f t="shared" si="6"/>
        <v>#N/A</v>
      </c>
      <c r="AG25" s="63">
        <f t="shared" si="6"/>
        <v>0.17826104314953142</v>
      </c>
      <c r="AH25" s="63" t="e">
        <f t="shared" si="6"/>
        <v>#N/A</v>
      </c>
      <c r="AI25" s="63">
        <f t="shared" si="6"/>
        <v>6.3</v>
      </c>
      <c r="AJ25" s="63" t="e">
        <f t="shared" si="6"/>
        <v>#N/A</v>
      </c>
      <c r="AK25" s="63">
        <f t="shared" si="6"/>
        <v>3</v>
      </c>
      <c r="AL25" s="63">
        <f t="shared" si="6"/>
        <v>50.9</v>
      </c>
      <c r="AM25" s="63">
        <f t="shared" si="6"/>
        <v>4.4000000000000004</v>
      </c>
      <c r="AN25" s="63" t="e">
        <f t="shared" si="6"/>
        <v>#N/A</v>
      </c>
      <c r="AO25" s="63" t="e">
        <f t="shared" si="6"/>
        <v>#N/A</v>
      </c>
      <c r="AP25" s="63" t="e">
        <f t="shared" si="6"/>
        <v>#N/A</v>
      </c>
      <c r="AQ25" s="63">
        <f t="shared" si="6"/>
        <v>5.8</v>
      </c>
      <c r="AR25" s="63" t="e">
        <f t="shared" si="6"/>
        <v>#N/A</v>
      </c>
      <c r="AS25" s="63" t="e">
        <f t="shared" si="6"/>
        <v>#N/A</v>
      </c>
      <c r="AT25" s="63" t="e">
        <f t="shared" si="6"/>
        <v>#N/A</v>
      </c>
      <c r="AU25" s="63" t="e">
        <f t="shared" si="7"/>
        <v>#N/A</v>
      </c>
      <c r="AV25" s="63" t="e">
        <f t="shared" si="7"/>
        <v>#N/A</v>
      </c>
      <c r="AW25" s="63" t="e">
        <f t="shared" si="7"/>
        <v>#N/A</v>
      </c>
      <c r="AX25" s="63">
        <f t="shared" si="7"/>
        <v>7.14</v>
      </c>
      <c r="AY25" s="94">
        <f t="shared" si="7"/>
        <v>18.2</v>
      </c>
    </row>
    <row r="26" spans="1:51" ht="15.75" thickBot="1" x14ac:dyDescent="0.3">
      <c r="E26" s="1"/>
      <c r="F26" s="1"/>
      <c r="G26" s="1"/>
      <c r="H26" s="1"/>
      <c r="I26" s="1"/>
      <c r="J26" s="1"/>
      <c r="K26" s="1"/>
      <c r="L26" s="1"/>
      <c r="M26" s="1"/>
      <c r="N26" s="1"/>
      <c r="O26" s="1"/>
      <c r="P26" s="1"/>
      <c r="Q26" s="1"/>
      <c r="R26" s="1"/>
      <c r="AC26" s="106">
        <v>60</v>
      </c>
      <c r="AD26" s="93" t="e">
        <f t="shared" si="8"/>
        <v>#N/A</v>
      </c>
      <c r="AE26" s="115">
        <f t="shared" si="6"/>
        <v>1.5807076350099132</v>
      </c>
      <c r="AF26" s="115" t="e">
        <f t="shared" si="6"/>
        <v>#N/A</v>
      </c>
      <c r="AG26" s="115">
        <f t="shared" si="6"/>
        <v>1.2726819490782528</v>
      </c>
      <c r="AH26" s="115" t="e">
        <f t="shared" si="6"/>
        <v>#N/A</v>
      </c>
      <c r="AI26" s="115" t="e">
        <f t="shared" si="6"/>
        <v>#N/A</v>
      </c>
      <c r="AJ26" s="115" t="e">
        <f t="shared" si="6"/>
        <v>#N/A</v>
      </c>
      <c r="AK26" s="115">
        <f t="shared" si="6"/>
        <v>2.4</v>
      </c>
      <c r="AL26" s="115" t="e">
        <f t="shared" si="6"/>
        <v>#N/A</v>
      </c>
      <c r="AM26" s="115">
        <f t="shared" si="6"/>
        <v>3.8</v>
      </c>
      <c r="AN26" s="115" t="e">
        <f t="shared" si="6"/>
        <v>#N/A</v>
      </c>
      <c r="AO26" s="115" t="e">
        <f t="shared" si="6"/>
        <v>#N/A</v>
      </c>
      <c r="AP26" s="115" t="e">
        <f t="shared" si="6"/>
        <v>#N/A</v>
      </c>
      <c r="AQ26" s="115">
        <f t="shared" si="6"/>
        <v>4.8</v>
      </c>
      <c r="AR26" s="115" t="e">
        <f t="shared" si="6"/>
        <v>#N/A</v>
      </c>
      <c r="AS26" s="115">
        <f t="shared" si="6"/>
        <v>23.854562038003731</v>
      </c>
      <c r="AT26" s="115" t="e">
        <f t="shared" si="6"/>
        <v>#N/A</v>
      </c>
      <c r="AU26" s="115" t="e">
        <f t="shared" si="7"/>
        <v>#N/A</v>
      </c>
      <c r="AV26" s="115" t="e">
        <f t="shared" si="7"/>
        <v>#N/A</v>
      </c>
      <c r="AW26" s="115" t="e">
        <f t="shared" si="7"/>
        <v>#N/A</v>
      </c>
      <c r="AX26" s="115" t="e">
        <f t="shared" si="7"/>
        <v>#N/A</v>
      </c>
      <c r="AY26" s="95">
        <f t="shared" si="7"/>
        <v>17.100000000000001</v>
      </c>
    </row>
    <row r="27" spans="1:51" x14ac:dyDescent="0.25">
      <c r="E27" s="1"/>
      <c r="F27" s="1"/>
      <c r="G27" s="1"/>
      <c r="H27" s="1"/>
      <c r="I27" s="1"/>
      <c r="J27" s="1"/>
      <c r="K27" s="1"/>
      <c r="L27" s="1"/>
      <c r="M27" s="1"/>
      <c r="N27" s="1"/>
      <c r="O27" s="1"/>
      <c r="P27" s="1"/>
      <c r="Q27" s="1"/>
      <c r="R27" s="1"/>
    </row>
    <row r="28" spans="1:51" ht="18.75" thickBot="1" x14ac:dyDescent="0.3">
      <c r="B28" s="32" t="s">
        <v>188</v>
      </c>
      <c r="E28" s="1"/>
      <c r="F28" s="1"/>
      <c r="G28" s="1"/>
      <c r="H28" s="1"/>
      <c r="I28" s="1"/>
      <c r="J28" s="1"/>
      <c r="K28" s="1"/>
      <c r="L28" s="1"/>
      <c r="M28" s="1"/>
      <c r="N28" s="1"/>
      <c r="O28" s="1"/>
      <c r="P28" s="1"/>
      <c r="Q28" s="1"/>
      <c r="R28" s="1"/>
    </row>
    <row r="29" spans="1:51" ht="18.75" x14ac:dyDescent="0.3">
      <c r="C29" s="40" t="s">
        <v>189</v>
      </c>
      <c r="D29" s="45"/>
      <c r="E29" s="41"/>
      <c r="F29" s="41"/>
      <c r="G29" s="41"/>
      <c r="H29" s="41"/>
      <c r="I29" s="41"/>
      <c r="J29" s="41"/>
      <c r="K29" s="41"/>
      <c r="L29" s="41"/>
      <c r="M29" s="41"/>
      <c r="N29" s="41"/>
      <c r="O29" s="41"/>
      <c r="P29" s="41"/>
      <c r="Q29" s="41"/>
      <c r="R29" s="41"/>
      <c r="S29" s="41"/>
      <c r="T29" s="41"/>
      <c r="U29" s="41"/>
      <c r="V29" s="41"/>
      <c r="W29" s="41"/>
      <c r="X29" s="41"/>
      <c r="Y29" s="41"/>
      <c r="Z29" s="42"/>
    </row>
    <row r="30" spans="1:51" x14ac:dyDescent="0.25">
      <c r="A30" s="52" t="str">
        <f>CONCATENATE(C29," - ",D30,"%")</f>
        <v>H2 - 0%</v>
      </c>
      <c r="C30" s="128" t="s">
        <v>124</v>
      </c>
      <c r="D30" s="38">
        <v>0</v>
      </c>
      <c r="E30" s="22" t="e">
        <v>#N/A</v>
      </c>
      <c r="F30" s="22" t="e">
        <v>#N/A</v>
      </c>
      <c r="G30" s="22" t="e">
        <v>#N/A</v>
      </c>
      <c r="H30" s="22" t="e">
        <v>#N/A</v>
      </c>
      <c r="I30" s="22" t="e">
        <v>#N/A</v>
      </c>
      <c r="J30" s="22" t="e">
        <v>#N/A</v>
      </c>
      <c r="K30" s="22" t="e">
        <v>#N/A</v>
      </c>
      <c r="L30" s="22" t="e">
        <v>#N/A</v>
      </c>
      <c r="M30" s="22" t="e">
        <v>#N/A</v>
      </c>
      <c r="N30" s="22" t="e">
        <v>#N/A</v>
      </c>
      <c r="O30" s="22" t="e">
        <v>#N/A</v>
      </c>
      <c r="P30" s="22" t="e">
        <v>#N/A</v>
      </c>
      <c r="Q30" s="22" t="e">
        <v>#N/A</v>
      </c>
      <c r="R30" s="22" t="e">
        <v>#N/A</v>
      </c>
      <c r="S30" s="22" t="e">
        <v>#N/A</v>
      </c>
      <c r="T30" s="22" t="e">
        <v>#N/A</v>
      </c>
      <c r="U30" s="22" t="e">
        <v>#N/A</v>
      </c>
      <c r="V30" s="22" t="e">
        <v>#N/A</v>
      </c>
      <c r="W30" s="22"/>
      <c r="X30" s="22"/>
      <c r="Y30" s="22" t="e">
        <v>#N/A</v>
      </c>
      <c r="Z30" s="39" t="e">
        <v>#N/A</v>
      </c>
    </row>
    <row r="31" spans="1:51" x14ac:dyDescent="0.25">
      <c r="A31" s="52" t="str">
        <f>CONCATENATE(C29," - ",D31,"%")</f>
        <v>H2 - 10%</v>
      </c>
      <c r="C31" s="123"/>
      <c r="D31" s="94">
        <v>10</v>
      </c>
      <c r="E31" s="64">
        <v>10.1</v>
      </c>
      <c r="F31" s="64" t="e">
        <v>#N/A</v>
      </c>
      <c r="G31" s="64" t="e">
        <v>#N/A</v>
      </c>
      <c r="H31" s="64">
        <v>9.2770909129219596</v>
      </c>
      <c r="I31" s="64" t="e">
        <v>#N/A</v>
      </c>
      <c r="J31" s="64">
        <v>10.199999999999999</v>
      </c>
      <c r="K31" s="64">
        <v>10.099999999999994</v>
      </c>
      <c r="L31" s="64">
        <v>9.9</v>
      </c>
      <c r="M31" s="64">
        <v>10.5</v>
      </c>
      <c r="N31" s="64">
        <v>9.9</v>
      </c>
      <c r="O31" s="64">
        <v>10</v>
      </c>
      <c r="P31" s="64">
        <v>10.400000000000006</v>
      </c>
      <c r="Q31" s="64">
        <v>10</v>
      </c>
      <c r="R31" s="64">
        <v>9.9</v>
      </c>
      <c r="S31" s="64" t="e">
        <v>#N/A</v>
      </c>
      <c r="T31" s="64">
        <v>8.36</v>
      </c>
      <c r="U31" s="64" t="e">
        <v>#N/A</v>
      </c>
      <c r="V31" s="64" t="e">
        <v>#N/A</v>
      </c>
      <c r="W31" s="64"/>
      <c r="X31" s="64"/>
      <c r="Y31" s="64">
        <v>10.199999999999999</v>
      </c>
      <c r="Z31" s="107">
        <v>10.199999999999999</v>
      </c>
    </row>
    <row r="32" spans="1:51" x14ac:dyDescent="0.25">
      <c r="A32" s="52" t="str">
        <f>CONCATENATE(C29," - ",D32,"%")</f>
        <v>H2 - 20%</v>
      </c>
      <c r="C32" s="123"/>
      <c r="D32" s="94">
        <v>20</v>
      </c>
      <c r="E32" s="64" t="e">
        <v>#N/A</v>
      </c>
      <c r="F32" s="64" t="e">
        <v>#N/A</v>
      </c>
      <c r="G32" s="64" t="e">
        <v>#N/A</v>
      </c>
      <c r="H32" s="64">
        <v>18.717108600108563</v>
      </c>
      <c r="I32" s="64" t="e">
        <v>#N/A</v>
      </c>
      <c r="J32" s="64" t="e">
        <v>#N/A</v>
      </c>
      <c r="K32" s="64" t="e">
        <v>#N/A</v>
      </c>
      <c r="L32" s="64" t="e">
        <v>#N/A</v>
      </c>
      <c r="M32" s="64" t="e">
        <v>#N/A</v>
      </c>
      <c r="N32" s="64" t="e">
        <v>#N/A</v>
      </c>
      <c r="O32" s="64" t="e">
        <v>#N/A</v>
      </c>
      <c r="P32" s="64" t="e">
        <v>#N/A</v>
      </c>
      <c r="Q32" s="64">
        <v>20</v>
      </c>
      <c r="R32" s="64" t="e">
        <v>#N/A</v>
      </c>
      <c r="S32" s="64" t="e">
        <v>#N/A</v>
      </c>
      <c r="T32" s="64">
        <v>17.95</v>
      </c>
      <c r="U32" s="64" t="e">
        <v>#N/A</v>
      </c>
      <c r="V32" s="64" t="e">
        <v>#N/A</v>
      </c>
      <c r="W32" s="64"/>
      <c r="X32" s="64"/>
      <c r="Y32" s="64" t="e">
        <v>#N/A</v>
      </c>
      <c r="Z32" s="107" t="e">
        <v>#N/A</v>
      </c>
    </row>
    <row r="33" spans="1:26" x14ac:dyDescent="0.25">
      <c r="A33" s="52" t="str">
        <f>CONCATENATE(C29," - ",D33,"%")</f>
        <v>H2 - 23%</v>
      </c>
      <c r="C33" s="123"/>
      <c r="D33" s="94">
        <v>23</v>
      </c>
      <c r="E33" s="64">
        <v>23.5</v>
      </c>
      <c r="F33" s="64">
        <v>19.2</v>
      </c>
      <c r="G33" s="64">
        <v>20.9</v>
      </c>
      <c r="H33" s="64">
        <v>21.468897252170333</v>
      </c>
      <c r="I33" s="64">
        <v>24.168478825717269</v>
      </c>
      <c r="J33" s="64">
        <v>23.3</v>
      </c>
      <c r="K33" s="64">
        <v>23.400000000000006</v>
      </c>
      <c r="L33" s="64">
        <v>23.3</v>
      </c>
      <c r="M33" s="64">
        <v>23.9</v>
      </c>
      <c r="N33" s="64">
        <v>23</v>
      </c>
      <c r="O33" s="64">
        <v>23</v>
      </c>
      <c r="P33" s="64">
        <v>22.700000000000003</v>
      </c>
      <c r="Q33" s="64">
        <v>23</v>
      </c>
      <c r="R33" s="64">
        <v>23.1</v>
      </c>
      <c r="S33" s="64">
        <v>23.04</v>
      </c>
      <c r="T33" s="64">
        <v>21.39</v>
      </c>
      <c r="U33" s="64">
        <v>23</v>
      </c>
      <c r="V33" s="64">
        <v>23.0717165930742</v>
      </c>
      <c r="W33" s="64"/>
      <c r="X33" s="64"/>
      <c r="Y33" s="64">
        <v>23.1</v>
      </c>
      <c r="Z33" s="107">
        <v>22.9</v>
      </c>
    </row>
    <row r="34" spans="1:26" x14ac:dyDescent="0.25">
      <c r="A34" s="52" t="str">
        <f>CONCATENATE(C29," - ",D34,"%")</f>
        <v>H2 - 30%</v>
      </c>
      <c r="C34" s="123"/>
      <c r="D34" s="94">
        <v>30</v>
      </c>
      <c r="E34" s="64">
        <v>30.6</v>
      </c>
      <c r="F34" s="64" t="e">
        <v>#N/A</v>
      </c>
      <c r="G34" s="64" t="e">
        <v>#N/A</v>
      </c>
      <c r="H34" s="64">
        <v>28.275176687143531</v>
      </c>
      <c r="I34" s="64" t="e">
        <v>#N/A</v>
      </c>
      <c r="J34" s="64">
        <v>30.2</v>
      </c>
      <c r="K34" s="64">
        <v>30.5</v>
      </c>
      <c r="L34" s="64">
        <v>30.4</v>
      </c>
      <c r="M34" s="64">
        <v>31</v>
      </c>
      <c r="N34" s="64">
        <v>30.1</v>
      </c>
      <c r="O34" s="64">
        <v>30</v>
      </c>
      <c r="P34" s="64">
        <v>30.400000000000006</v>
      </c>
      <c r="Q34" s="64">
        <v>30</v>
      </c>
      <c r="R34" s="64">
        <v>30.1</v>
      </c>
      <c r="S34" s="64" t="e">
        <v>#N/A</v>
      </c>
      <c r="T34" s="64">
        <v>27.96</v>
      </c>
      <c r="U34" s="64" t="e">
        <v>#N/A</v>
      </c>
      <c r="V34" s="64" t="e">
        <v>#N/A</v>
      </c>
      <c r="W34" s="64"/>
      <c r="X34" s="64"/>
      <c r="Y34" s="64">
        <v>30.2</v>
      </c>
      <c r="Z34" s="107">
        <v>29.8</v>
      </c>
    </row>
    <row r="35" spans="1:26" x14ac:dyDescent="0.25">
      <c r="A35" s="52" t="str">
        <f>CONCATENATE(C29," - ",D35,"%")</f>
        <v>H2 - 40%</v>
      </c>
      <c r="C35" s="123"/>
      <c r="D35" s="94">
        <v>40</v>
      </c>
      <c r="E35" s="64">
        <v>40.4</v>
      </c>
      <c r="F35" s="64">
        <v>39.200000000000003</v>
      </c>
      <c r="G35" s="64">
        <v>38.4</v>
      </c>
      <c r="H35" s="64">
        <v>38.370491842269082</v>
      </c>
      <c r="I35" s="64">
        <v>41.493990809810661</v>
      </c>
      <c r="J35" s="64">
        <v>40.200000000000003</v>
      </c>
      <c r="K35" s="64">
        <v>40.4</v>
      </c>
      <c r="L35" s="64">
        <v>40.299999999999997</v>
      </c>
      <c r="M35" s="64">
        <v>40.799999999999997</v>
      </c>
      <c r="N35" s="64">
        <v>40.1</v>
      </c>
      <c r="O35" s="64">
        <v>40</v>
      </c>
      <c r="P35" s="64">
        <v>40.1</v>
      </c>
      <c r="Q35" s="64">
        <v>40</v>
      </c>
      <c r="R35" s="64">
        <v>40</v>
      </c>
      <c r="S35" s="64">
        <v>40.090000000000003</v>
      </c>
      <c r="T35" s="64">
        <v>38.99</v>
      </c>
      <c r="U35" s="64">
        <v>40</v>
      </c>
      <c r="V35" s="64">
        <v>40.106185219024098</v>
      </c>
      <c r="W35" s="64"/>
      <c r="X35" s="64"/>
      <c r="Y35" s="64">
        <v>40.1</v>
      </c>
      <c r="Z35" s="107">
        <v>39.9</v>
      </c>
    </row>
    <row r="36" spans="1:26" x14ac:dyDescent="0.25">
      <c r="A36" s="52" t="str">
        <f>CONCATENATE(C29," - ",D36,"%")</f>
        <v>H2 - 50%</v>
      </c>
      <c r="C36" s="123"/>
      <c r="D36" s="94">
        <v>50</v>
      </c>
      <c r="E36" s="64" t="e">
        <v>#N/A</v>
      </c>
      <c r="F36" s="64">
        <v>48</v>
      </c>
      <c r="G36" s="64" t="e">
        <v>#N/A</v>
      </c>
      <c r="H36" s="64" t="e">
        <v>#N/A</v>
      </c>
      <c r="I36" s="64" t="e">
        <v>#N/A</v>
      </c>
      <c r="J36" s="64">
        <v>50.2</v>
      </c>
      <c r="K36" s="64" t="e">
        <v>#N/A</v>
      </c>
      <c r="L36" s="64">
        <v>50.2</v>
      </c>
      <c r="M36" s="64">
        <v>50.6</v>
      </c>
      <c r="N36" s="64">
        <v>50</v>
      </c>
      <c r="O36" s="64">
        <v>50</v>
      </c>
      <c r="P36" s="64">
        <v>49.9</v>
      </c>
      <c r="Q36" s="64" t="e">
        <v>#N/A</v>
      </c>
      <c r="R36" s="64">
        <v>50.3</v>
      </c>
      <c r="S36" s="64" t="e">
        <v>#N/A</v>
      </c>
      <c r="T36" s="64">
        <v>48.82</v>
      </c>
      <c r="U36" s="64" t="e">
        <v>#N/A</v>
      </c>
      <c r="V36" s="64" t="e">
        <v>#N/A</v>
      </c>
      <c r="W36" s="64"/>
      <c r="X36" s="64"/>
      <c r="Y36" s="64">
        <v>50.3</v>
      </c>
      <c r="Z36" s="107">
        <v>50.4</v>
      </c>
    </row>
    <row r="37" spans="1:26" ht="15.75" thickBot="1" x14ac:dyDescent="0.3">
      <c r="A37" s="52" t="str">
        <f>CONCATENATE(C29," - ",D37,"%")</f>
        <v>H2 - 60%</v>
      </c>
      <c r="C37" s="124"/>
      <c r="D37" s="95">
        <v>60</v>
      </c>
      <c r="E37" s="116" t="e">
        <v>#N/A</v>
      </c>
      <c r="F37" s="116">
        <v>57.6</v>
      </c>
      <c r="G37" s="116" t="e">
        <v>#N/A</v>
      </c>
      <c r="H37" s="116">
        <v>60.310477135755811</v>
      </c>
      <c r="I37" s="116" t="e">
        <v>#N/A</v>
      </c>
      <c r="J37" s="116">
        <v>60</v>
      </c>
      <c r="K37" s="116" t="e">
        <v>#N/A</v>
      </c>
      <c r="L37" s="116">
        <v>60</v>
      </c>
      <c r="M37" s="116">
        <v>60</v>
      </c>
      <c r="N37" s="116">
        <v>59.9</v>
      </c>
      <c r="O37" s="116">
        <v>60</v>
      </c>
      <c r="P37" s="116">
        <v>59.9</v>
      </c>
      <c r="Q37" s="116" t="e">
        <v>#N/A</v>
      </c>
      <c r="R37" s="116">
        <v>60.2</v>
      </c>
      <c r="S37" s="116" t="e">
        <v>#N/A</v>
      </c>
      <c r="T37" s="116">
        <v>60.1</v>
      </c>
      <c r="U37" s="116" t="e">
        <v>#N/A</v>
      </c>
      <c r="V37" s="116" t="e">
        <v>#N/A</v>
      </c>
      <c r="W37" s="116"/>
      <c r="X37" s="116"/>
      <c r="Y37" s="116">
        <v>60.1</v>
      </c>
      <c r="Z37" s="108">
        <v>60</v>
      </c>
    </row>
    <row r="38" spans="1:26" ht="19.5" thickBot="1" x14ac:dyDescent="0.35">
      <c r="C38" s="40" t="str">
        <f>List!$B$3</f>
        <v>Wobbe index</v>
      </c>
      <c r="D38" s="45" t="s">
        <v>190</v>
      </c>
      <c r="E38" s="41"/>
      <c r="F38" s="41"/>
      <c r="G38" s="41"/>
      <c r="H38" s="41"/>
      <c r="I38" s="41"/>
      <c r="J38" s="41"/>
      <c r="K38" s="41"/>
      <c r="L38" s="41"/>
      <c r="M38" s="41"/>
      <c r="N38" s="41"/>
      <c r="O38" s="41"/>
      <c r="P38" s="41"/>
      <c r="Q38" s="41"/>
      <c r="R38" s="41"/>
      <c r="S38" s="41"/>
      <c r="T38" s="41"/>
      <c r="U38" s="41"/>
      <c r="V38" s="41"/>
      <c r="W38" s="41"/>
      <c r="X38" s="41"/>
      <c r="Y38" s="41"/>
      <c r="Z38" s="42"/>
    </row>
    <row r="39" spans="1:26" x14ac:dyDescent="0.25">
      <c r="A39" s="52" t="str">
        <f>CONCATENATE(C38," - ",D39,"%")</f>
        <v>Wobbe index - 0%</v>
      </c>
      <c r="C39" s="122" t="s">
        <v>124</v>
      </c>
      <c r="D39" s="11">
        <v>0</v>
      </c>
      <c r="E39" s="20">
        <v>53.470641869311713</v>
      </c>
      <c r="F39" s="20">
        <v>50.606323934612639</v>
      </c>
      <c r="G39" s="20">
        <v>53.470641869311713</v>
      </c>
      <c r="H39" s="20">
        <v>50.53669556526085</v>
      </c>
      <c r="I39" s="20">
        <v>50.606323934612639</v>
      </c>
      <c r="J39" s="20">
        <v>50.606323934612639</v>
      </c>
      <c r="K39" s="20">
        <v>50.606323934612639</v>
      </c>
      <c r="L39" s="20">
        <v>50.606323934612639</v>
      </c>
      <c r="M39" s="20">
        <v>50.606323934612639</v>
      </c>
      <c r="N39" s="20">
        <v>50.606323934612639</v>
      </c>
      <c r="O39" s="20">
        <v>50.606323934612639</v>
      </c>
      <c r="P39" s="20">
        <v>50.606323934612639</v>
      </c>
      <c r="Q39" s="20">
        <v>50.603793555154837</v>
      </c>
      <c r="R39" s="20">
        <v>50.606323934612639</v>
      </c>
      <c r="S39" s="20">
        <v>50.606323934612639</v>
      </c>
      <c r="T39" s="20">
        <v>50.606323934612639</v>
      </c>
      <c r="U39" s="20">
        <v>50.606323934612639</v>
      </c>
      <c r="V39" s="20">
        <v>50.606323934612639</v>
      </c>
      <c r="W39" s="20"/>
      <c r="X39" s="20"/>
      <c r="Y39" s="20">
        <v>50.606323934612639</v>
      </c>
      <c r="Z39" s="21">
        <v>50.606323934612639</v>
      </c>
    </row>
    <row r="40" spans="1:26" x14ac:dyDescent="0.25">
      <c r="A40" s="52" t="str">
        <f>CONCATENATE(C38," - ",D40,"%")</f>
        <v>Wobbe index - 10%</v>
      </c>
      <c r="C40" s="123"/>
      <c r="D40" s="94">
        <v>10</v>
      </c>
      <c r="E40" s="64">
        <v>52.160489029215007</v>
      </c>
      <c r="F40" s="64" t="e">
        <v>#N/A</v>
      </c>
      <c r="G40" s="64" t="e">
        <v>#N/A</v>
      </c>
      <c r="H40" s="64">
        <v>49.399202175071423</v>
      </c>
      <c r="I40" s="64" t="e">
        <v>#N/A</v>
      </c>
      <c r="J40" s="64">
        <v>49.354042590719061</v>
      </c>
      <c r="K40" s="64">
        <v>49.366353425340712</v>
      </c>
      <c r="L40" s="64">
        <v>49.261232917209291</v>
      </c>
      <c r="M40" s="64">
        <v>49.317107444927728</v>
      </c>
      <c r="N40" s="64">
        <v>49.390973730290902</v>
      </c>
      <c r="O40" s="64">
        <v>49.415592168519716</v>
      </c>
      <c r="P40" s="64">
        <v>49.329419593245554</v>
      </c>
      <c r="Q40" s="64">
        <v>49.378663807590165</v>
      </c>
      <c r="R40" s="64">
        <v>49.390973730290902</v>
      </c>
      <c r="S40" s="64" t="e">
        <v>#N/A</v>
      </c>
      <c r="T40" s="64">
        <v>49.580483371005577</v>
      </c>
      <c r="U40" s="64">
        <v>50.606323934612639</v>
      </c>
      <c r="V40" s="64" t="e">
        <v>#N/A</v>
      </c>
      <c r="W40" s="64"/>
      <c r="X40" s="64"/>
      <c r="Y40" s="64">
        <v>49.354042590719061</v>
      </c>
      <c r="Z40" s="107">
        <v>49.354042590719061</v>
      </c>
    </row>
    <row r="41" spans="1:26" x14ac:dyDescent="0.25">
      <c r="A41" s="52" t="str">
        <f>CONCATENATE(C38," - ",D41,"%")</f>
        <v>Wobbe index - 20%</v>
      </c>
      <c r="C41" s="123"/>
      <c r="D41" s="94">
        <v>20</v>
      </c>
      <c r="E41" s="64" t="e">
        <f>NA()</f>
        <v>#N/A</v>
      </c>
      <c r="F41" s="64" t="e">
        <v>#N/A</v>
      </c>
      <c r="G41" s="64" t="e">
        <v>#N/A</v>
      </c>
      <c r="H41" s="64">
        <v>48.234986890401174</v>
      </c>
      <c r="I41" s="64" t="e">
        <v>#N/A</v>
      </c>
      <c r="J41" s="64" t="e">
        <v>#N/A</v>
      </c>
      <c r="K41" s="64" t="e">
        <v>#N/A</v>
      </c>
      <c r="L41" s="64" t="e">
        <v>#N/A</v>
      </c>
      <c r="M41" s="64" t="e">
        <v>#N/A</v>
      </c>
      <c r="N41" s="64" t="e">
        <v>#N/A</v>
      </c>
      <c r="O41" s="64" t="e">
        <v>#N/A</v>
      </c>
      <c r="P41" s="64" t="e">
        <v>#N/A</v>
      </c>
      <c r="Q41" s="64">
        <v>48.146710177780569</v>
      </c>
      <c r="R41" s="64" t="e">
        <v>#N/A</v>
      </c>
      <c r="S41" s="64" t="e">
        <v>#N/A</v>
      </c>
      <c r="T41" s="64">
        <v>48.399218802685809</v>
      </c>
      <c r="U41" s="64" t="e">
        <v>#N/A</v>
      </c>
      <c r="V41" s="64" t="e">
        <v>#N/A</v>
      </c>
      <c r="W41" s="64"/>
      <c r="X41" s="64"/>
      <c r="Y41" s="64" t="e">
        <v>#N/A</v>
      </c>
      <c r="Z41" s="107" t="e">
        <v>#N/A</v>
      </c>
    </row>
    <row r="42" spans="1:26" x14ac:dyDescent="0.25">
      <c r="A42" s="52" t="str">
        <f>CONCATENATE(C38," - ",D42,"%")</f>
        <v>Wobbe index - 23%</v>
      </c>
      <c r="C42" s="123"/>
      <c r="D42" s="94">
        <v>23</v>
      </c>
      <c r="E42" s="64">
        <v>50.416848311746087</v>
      </c>
      <c r="F42" s="64">
        <v>48.245232041145854</v>
      </c>
      <c r="G42" s="64">
        <v>50.754741946594478</v>
      </c>
      <c r="H42" s="64">
        <v>47.894739228441772</v>
      </c>
      <c r="I42" s="64">
        <v>47.652563222782859</v>
      </c>
      <c r="J42" s="64">
        <v>47.740696463960781</v>
      </c>
      <c r="K42" s="64">
        <v>47.728405844828913</v>
      </c>
      <c r="L42" s="64">
        <v>47.713954917147092</v>
      </c>
      <c r="M42" s="64">
        <v>47.666966723426448</v>
      </c>
      <c r="N42" s="64">
        <v>47.777573656261602</v>
      </c>
      <c r="O42" s="64">
        <v>47.777573656261602</v>
      </c>
      <c r="P42" s="64">
        <v>47.814458558262118</v>
      </c>
      <c r="Q42" s="64">
        <v>47.777573656261602</v>
      </c>
      <c r="R42" s="64">
        <v>47.765280383685663</v>
      </c>
      <c r="S42" s="64">
        <v>47.77265624366423</v>
      </c>
      <c r="T42" s="64">
        <v>47.975603849718837</v>
      </c>
      <c r="U42" s="64">
        <v>47.777573656261602</v>
      </c>
      <c r="V42" s="64">
        <v>47.768757252312838</v>
      </c>
      <c r="W42" s="64"/>
      <c r="X42" s="64"/>
      <c r="Y42" s="64">
        <v>47.765280383685663</v>
      </c>
      <c r="Z42" s="107">
        <v>47.7898677854228</v>
      </c>
    </row>
    <row r="43" spans="1:26" x14ac:dyDescent="0.25">
      <c r="A43" s="52" t="str">
        <f>CONCATENATE(C38," - ",D43,"%")</f>
        <v>Wobbe index - 30%</v>
      </c>
      <c r="C43" s="123"/>
      <c r="D43" s="94">
        <v>30</v>
      </c>
      <c r="E43" s="64">
        <v>49.498381509278971</v>
      </c>
      <c r="F43" s="64" t="e">
        <v>#N/A</v>
      </c>
      <c r="G43" s="64" t="e">
        <v>#N/A</v>
      </c>
      <c r="H43" s="64">
        <v>47.058337558354033</v>
      </c>
      <c r="I43" s="64" t="e">
        <v>#N/A</v>
      </c>
      <c r="J43" s="64">
        <v>46.895597478482806</v>
      </c>
      <c r="K43" s="64">
        <v>46.85903355047185</v>
      </c>
      <c r="L43" s="64">
        <v>46.84407136786335</v>
      </c>
      <c r="M43" s="64">
        <v>46.798136578361913</v>
      </c>
      <c r="N43" s="64">
        <v>46.907789621850974</v>
      </c>
      <c r="O43" s="64">
        <v>46.919983815077522</v>
      </c>
      <c r="P43" s="64">
        <v>46.871219422389039</v>
      </c>
      <c r="Q43" s="64">
        <v>46.919983815077522</v>
      </c>
      <c r="R43" s="64">
        <v>46.907789621850974</v>
      </c>
      <c r="S43" s="64" t="e">
        <v>#N/A</v>
      </c>
      <c r="T43" s="64">
        <v>47.169160828523914</v>
      </c>
      <c r="U43" s="64" t="e">
        <v>#N/A</v>
      </c>
      <c r="V43" s="64" t="e">
        <v>#N/A</v>
      </c>
      <c r="W43" s="64"/>
      <c r="X43" s="64"/>
      <c r="Y43" s="64">
        <v>46.895597478482806</v>
      </c>
      <c r="Z43" s="107">
        <v>46.944378270692241</v>
      </c>
    </row>
    <row r="44" spans="1:26" x14ac:dyDescent="0.25">
      <c r="A44" s="52" t="str">
        <f>CONCATENATE(C38," - ",D44,"%")</f>
        <v>Wobbe index - 40%</v>
      </c>
      <c r="C44" s="123"/>
      <c r="D44" s="94">
        <v>40</v>
      </c>
      <c r="E44" s="64">
        <v>48.251779182229647</v>
      </c>
      <c r="F44" s="64">
        <v>45.809583058079184</v>
      </c>
      <c r="G44" s="64">
        <v>48.503201848712017</v>
      </c>
      <c r="H44" s="64">
        <v>45.835597310699569</v>
      </c>
      <c r="I44" s="64">
        <v>45.482026891605138</v>
      </c>
      <c r="J44" s="64">
        <v>45.690738248632918</v>
      </c>
      <c r="K44" s="64">
        <v>45.667025536844264</v>
      </c>
      <c r="L44" s="64">
        <v>45.651254219469166</v>
      </c>
      <c r="M44" s="64">
        <v>45.619658630697906</v>
      </c>
      <c r="N44" s="64">
        <v>45.702601793588066</v>
      </c>
      <c r="O44" s="64">
        <v>45.714470083951518</v>
      </c>
      <c r="P44" s="64">
        <v>45.702601793588066</v>
      </c>
      <c r="Q44" s="64">
        <v>45.714470083951518</v>
      </c>
      <c r="R44" s="64">
        <v>45.714470083951518</v>
      </c>
      <c r="S44" s="64">
        <v>45.703788409663723</v>
      </c>
      <c r="T44" s="64">
        <v>45.834597962270514</v>
      </c>
      <c r="U44" s="64">
        <v>45.714470083951518</v>
      </c>
      <c r="V44" s="64">
        <v>45.70186786930612</v>
      </c>
      <c r="W44" s="64"/>
      <c r="X44" s="64"/>
      <c r="Y44" s="64">
        <v>45.702601793588066</v>
      </c>
      <c r="Z44" s="107">
        <v>45.726343084506439</v>
      </c>
    </row>
    <row r="45" spans="1:26" x14ac:dyDescent="0.25">
      <c r="A45" s="52" t="str">
        <f>CONCATENATE(C38," - ",D45,"%")</f>
        <v>Wobbe index - 50%</v>
      </c>
      <c r="C45" s="123"/>
      <c r="D45" s="94">
        <v>50</v>
      </c>
      <c r="E45" s="64" t="e">
        <v>#N/A</v>
      </c>
      <c r="F45" s="64">
        <v>44.783277151159794</v>
      </c>
      <c r="G45" s="64" t="e">
        <v>#N/A</v>
      </c>
      <c r="H45" s="64">
        <v>44.623722342951943</v>
      </c>
      <c r="I45" s="64" t="e">
        <v>#N/A</v>
      </c>
      <c r="J45" s="64">
        <v>44.535442661758651</v>
      </c>
      <c r="K45" s="64" t="e">
        <v>#N/A</v>
      </c>
      <c r="L45" s="64">
        <v>44.563307610771048</v>
      </c>
      <c r="M45" s="64">
        <v>44.490864202959372</v>
      </c>
      <c r="N45" s="64">
        <v>44.557790086316189</v>
      </c>
      <c r="O45" s="64">
        <v>44.557790086316189</v>
      </c>
      <c r="P45" s="64">
        <v>44.568978118475336</v>
      </c>
      <c r="Q45" s="64" t="e">
        <v>#N/A</v>
      </c>
      <c r="R45" s="64">
        <v>44.524283399531527</v>
      </c>
      <c r="S45" s="64" t="e">
        <v>#N/A</v>
      </c>
      <c r="T45" s="64">
        <v>44.690398543101523</v>
      </c>
      <c r="U45" s="64" t="e">
        <v>#N/A</v>
      </c>
      <c r="V45" s="64" t="e">
        <v>#N/A</v>
      </c>
      <c r="W45" s="64"/>
      <c r="X45" s="64"/>
      <c r="Y45" s="64">
        <v>44.524283399531527</v>
      </c>
      <c r="Z45" s="107">
        <v>44.513133858155207</v>
      </c>
    </row>
    <row r="46" spans="1:26" ht="15.75" thickBot="1" x14ac:dyDescent="0.3">
      <c r="A46" s="52" t="str">
        <f>CONCATENATE(C38," - ",D46,"%")</f>
        <v>Wobbe index - 60%</v>
      </c>
      <c r="C46" s="124"/>
      <c r="D46" s="95">
        <v>60</v>
      </c>
      <c r="E46" s="116" t="e">
        <v>#N/A</v>
      </c>
      <c r="F46" s="116">
        <v>43.740753940213274</v>
      </c>
      <c r="G46" s="116" t="e">
        <v>#N/A</v>
      </c>
      <c r="H46" s="116">
        <v>43.470109237212263</v>
      </c>
      <c r="I46" s="116" t="e">
        <v>#N/A</v>
      </c>
      <c r="J46" s="116">
        <v>43.499908601225449</v>
      </c>
      <c r="K46" s="116" t="e">
        <v>#N/A</v>
      </c>
      <c r="L46" s="116">
        <v>43.555174890718078</v>
      </c>
      <c r="M46" s="116">
        <v>43.499908601225449</v>
      </c>
      <c r="N46" s="116">
        <v>43.509740000860241</v>
      </c>
      <c r="O46" s="116">
        <v>43.509740000860241</v>
      </c>
      <c r="P46" s="116">
        <v>43.509740000860241</v>
      </c>
      <c r="Q46" s="116" t="e">
        <v>#N/A</v>
      </c>
      <c r="R46" s="116">
        <v>43.480302177305433</v>
      </c>
      <c r="S46" s="116" t="e">
        <v>#N/A</v>
      </c>
      <c r="T46" s="116">
        <v>43.490095950402086</v>
      </c>
      <c r="U46" s="116" t="e">
        <v>#N/A</v>
      </c>
      <c r="V46" s="116" t="e">
        <v>#N/A</v>
      </c>
      <c r="W46" s="116"/>
      <c r="X46" s="116"/>
      <c r="Y46" s="116">
        <v>43.490095950402086</v>
      </c>
      <c r="Z46" s="108">
        <v>43.499908601225449</v>
      </c>
    </row>
    <row r="47" spans="1:26" ht="19.5" thickBot="1" x14ac:dyDescent="0.35">
      <c r="C47" s="40" t="str">
        <f>List!$B$4</f>
        <v>Efficiency (Hi)</v>
      </c>
      <c r="D47" s="45" t="s">
        <v>192</v>
      </c>
      <c r="E47" s="41"/>
      <c r="F47" s="41"/>
      <c r="G47" s="41"/>
      <c r="H47" s="41"/>
      <c r="I47" s="41"/>
      <c r="J47" s="41"/>
      <c r="K47" s="41"/>
      <c r="L47" s="41"/>
      <c r="M47" s="41"/>
      <c r="N47" s="41"/>
      <c r="O47" s="41"/>
      <c r="P47" s="41"/>
      <c r="Q47" s="41"/>
      <c r="R47" s="41"/>
      <c r="S47" s="41"/>
      <c r="T47" s="41"/>
      <c r="U47" s="41"/>
      <c r="V47" s="41"/>
      <c r="W47" s="41"/>
      <c r="X47" s="41"/>
      <c r="Y47" s="41"/>
      <c r="Z47" s="42"/>
    </row>
    <row r="48" spans="1:26" x14ac:dyDescent="0.25">
      <c r="A48" s="52" t="str">
        <f>CONCATENATE(C47," - ",D48,"%")</f>
        <v>Efficiency (Hi) - 0%</v>
      </c>
      <c r="C48" s="122" t="s">
        <v>124</v>
      </c>
      <c r="D48" s="11">
        <v>0</v>
      </c>
      <c r="E48" s="20">
        <v>100.05136033477851</v>
      </c>
      <c r="F48" s="20">
        <v>96.7</v>
      </c>
      <c r="G48" s="20">
        <v>102.51944025329578</v>
      </c>
      <c r="H48" s="20">
        <v>102.17015011258945</v>
      </c>
      <c r="I48" s="20">
        <v>102.07826649180505</v>
      </c>
      <c r="J48" s="20">
        <v>101.45568751199471</v>
      </c>
      <c r="K48" s="20">
        <v>101.14894949588285</v>
      </c>
      <c r="L48" s="20">
        <v>101.81419567939946</v>
      </c>
      <c r="M48" s="20">
        <v>102.1</v>
      </c>
      <c r="N48" s="20">
        <v>99.8</v>
      </c>
      <c r="O48" s="20">
        <v>99</v>
      </c>
      <c r="P48" s="20">
        <v>103</v>
      </c>
      <c r="Q48" s="20" t="e">
        <v>#N/A</v>
      </c>
      <c r="R48" s="20">
        <v>97.8</v>
      </c>
      <c r="S48" s="20">
        <v>105.89212581536296</v>
      </c>
      <c r="T48" s="20">
        <v>103.50428463948292</v>
      </c>
      <c r="U48" s="20">
        <v>101.44927176291705</v>
      </c>
      <c r="V48" s="20">
        <v>107.06109966738435</v>
      </c>
      <c r="W48" s="20"/>
      <c r="X48" s="20"/>
      <c r="Y48" s="20">
        <v>101.3</v>
      </c>
      <c r="Z48" s="21">
        <v>100.6</v>
      </c>
    </row>
    <row r="49" spans="1:26" x14ac:dyDescent="0.25">
      <c r="A49" s="52" t="str">
        <f>CONCATENATE(C47," - ",D49,"%")</f>
        <v>Efficiency (Hi) - 10%</v>
      </c>
      <c r="C49" s="123"/>
      <c r="D49" s="94">
        <v>10</v>
      </c>
      <c r="E49" s="64">
        <v>98.832847865861567</v>
      </c>
      <c r="F49" s="64" t="e">
        <v>#N/A</v>
      </c>
      <c r="G49" s="64" t="e">
        <v>#N/A</v>
      </c>
      <c r="H49" s="64">
        <v>101.71407070355434</v>
      </c>
      <c r="I49" s="64" t="e">
        <v>#N/A</v>
      </c>
      <c r="J49" s="64">
        <v>101.36212944995094</v>
      </c>
      <c r="K49" s="64">
        <v>100.92991908013529</v>
      </c>
      <c r="L49" s="64">
        <v>102.50627118543771</v>
      </c>
      <c r="M49" s="64">
        <v>102.3</v>
      </c>
      <c r="N49" s="64">
        <v>99.9</v>
      </c>
      <c r="O49" s="64">
        <v>98.5</v>
      </c>
      <c r="P49" s="64">
        <v>103.3</v>
      </c>
      <c r="Q49" s="64" t="e">
        <v>#N/A</v>
      </c>
      <c r="R49" s="64">
        <v>97.6</v>
      </c>
      <c r="S49" s="64" t="e">
        <v>#N/A</v>
      </c>
      <c r="T49" s="64">
        <v>103.65297196800813</v>
      </c>
      <c r="U49" s="64" t="e">
        <v>#N/A</v>
      </c>
      <c r="V49" s="64" t="e">
        <v>#N/A</v>
      </c>
      <c r="W49" s="64"/>
      <c r="X49" s="64"/>
      <c r="Y49" s="64">
        <v>101.4</v>
      </c>
      <c r="Z49" s="107">
        <v>100.6</v>
      </c>
    </row>
    <row r="50" spans="1:26" x14ac:dyDescent="0.25">
      <c r="A50" s="52" t="str">
        <f>CONCATENATE(C47," - ",D50,"%")</f>
        <v>Efficiency (Hi) - 20%</v>
      </c>
      <c r="C50" s="123"/>
      <c r="D50" s="94">
        <v>20</v>
      </c>
      <c r="E50" s="64" t="e">
        <f>NA()</f>
        <v>#N/A</v>
      </c>
      <c r="F50" s="64" t="e">
        <v>#N/A</v>
      </c>
      <c r="G50" s="64" t="e">
        <v>#N/A</v>
      </c>
      <c r="H50" s="64">
        <v>101.56860379794675</v>
      </c>
      <c r="I50" s="64" t="e">
        <v>#N/A</v>
      </c>
      <c r="J50" s="64" t="e">
        <v>#N/A</v>
      </c>
      <c r="K50" s="64" t="e">
        <v>#N/A</v>
      </c>
      <c r="L50" s="64" t="e">
        <v>#N/A</v>
      </c>
      <c r="M50" s="64" t="e">
        <v>#N/A</v>
      </c>
      <c r="N50" s="64" t="e">
        <v>#N/A</v>
      </c>
      <c r="O50" s="64" t="e">
        <v>#N/A</v>
      </c>
      <c r="P50" s="64" t="e">
        <v>#N/A</v>
      </c>
      <c r="Q50" s="64" t="e">
        <v>#N/A</v>
      </c>
      <c r="R50" s="64" t="e">
        <v>#N/A</v>
      </c>
      <c r="S50" s="64" t="e">
        <v>#N/A</v>
      </c>
      <c r="T50" s="64">
        <v>103.4779289254333</v>
      </c>
      <c r="U50" s="64" t="e">
        <v>#N/A</v>
      </c>
      <c r="V50" s="64" t="e">
        <v>#N/A</v>
      </c>
      <c r="W50" s="64"/>
      <c r="X50" s="64"/>
      <c r="Y50" s="64" t="e">
        <v>#N/A</v>
      </c>
      <c r="Z50" s="107" t="e">
        <v>#N/A</v>
      </c>
    </row>
    <row r="51" spans="1:26" x14ac:dyDescent="0.25">
      <c r="A51" s="52" t="str">
        <f>CONCATENATE(C47," - ",D51,"%")</f>
        <v>Efficiency (Hi) - 23%</v>
      </c>
      <c r="C51" s="123"/>
      <c r="D51" s="94">
        <v>23</v>
      </c>
      <c r="E51" s="64">
        <v>100.1766176768643</v>
      </c>
      <c r="F51" s="64">
        <v>96.9</v>
      </c>
      <c r="G51" s="64">
        <v>101.54184529152633</v>
      </c>
      <c r="H51" s="64">
        <v>101.22525513402994</v>
      </c>
      <c r="I51" s="64">
        <v>102.20899040324673</v>
      </c>
      <c r="J51" s="64">
        <v>101.22839701422605</v>
      </c>
      <c r="K51" s="64">
        <v>101.41243362437413</v>
      </c>
      <c r="L51" s="64">
        <v>102.63315679149099</v>
      </c>
      <c r="M51" s="64">
        <v>102.8</v>
      </c>
      <c r="N51" s="64">
        <v>100.4</v>
      </c>
      <c r="O51" s="64">
        <v>98.7</v>
      </c>
      <c r="P51" s="64">
        <v>103</v>
      </c>
      <c r="Q51" s="64" t="e">
        <v>#N/A</v>
      </c>
      <c r="R51" s="64">
        <v>98</v>
      </c>
      <c r="S51" s="64">
        <v>105.59344088144829</v>
      </c>
      <c r="T51" s="64">
        <v>103.7732810104055</v>
      </c>
      <c r="U51" s="64">
        <v>103.32449964427184</v>
      </c>
      <c r="V51" s="64">
        <v>107.06143601576605</v>
      </c>
      <c r="W51" s="64"/>
      <c r="X51" s="64"/>
      <c r="Y51" s="64">
        <v>101.6</v>
      </c>
      <c r="Z51" s="107">
        <v>101</v>
      </c>
    </row>
    <row r="52" spans="1:26" ht="19.5" customHeight="1" x14ac:dyDescent="0.25">
      <c r="A52" s="52" t="str">
        <f>CONCATENATE(C47," - ",D52,"%")</f>
        <v>Efficiency (Hi) - 30%</v>
      </c>
      <c r="C52" s="123"/>
      <c r="D52" s="94">
        <v>30</v>
      </c>
      <c r="E52" s="64">
        <v>100.89348641570271</v>
      </c>
      <c r="F52" s="64" t="e">
        <v>#N/A</v>
      </c>
      <c r="G52" s="64" t="e">
        <v>#N/A</v>
      </c>
      <c r="H52" s="64">
        <v>101.28847444295887</v>
      </c>
      <c r="I52" s="64" t="e">
        <v>#N/A</v>
      </c>
      <c r="J52" s="64">
        <v>101.57812871727182</v>
      </c>
      <c r="K52" s="64">
        <v>101.72447708502412</v>
      </c>
      <c r="L52" s="64">
        <v>103.00453040125697</v>
      </c>
      <c r="M52" s="64">
        <v>103.1</v>
      </c>
      <c r="N52" s="64">
        <v>100.7</v>
      </c>
      <c r="O52" s="64">
        <v>99</v>
      </c>
      <c r="P52" s="64">
        <v>103.8</v>
      </c>
      <c r="Q52" s="64" t="e">
        <v>#N/A</v>
      </c>
      <c r="R52" s="64">
        <v>98.1</v>
      </c>
      <c r="S52" s="64" t="e">
        <v>#N/A</v>
      </c>
      <c r="T52" s="64">
        <v>103.76918917534776</v>
      </c>
      <c r="U52" s="64" t="e">
        <v>#N/A</v>
      </c>
      <c r="V52" s="64" t="e">
        <v>#N/A</v>
      </c>
      <c r="W52" s="64"/>
      <c r="X52" s="64"/>
      <c r="Y52" s="64">
        <v>102</v>
      </c>
      <c r="Z52" s="107">
        <v>101.4</v>
      </c>
    </row>
    <row r="53" spans="1:26" ht="19.5" customHeight="1" x14ac:dyDescent="0.25">
      <c r="A53" s="52" t="str">
        <f>CONCATENATE(C47," - ",D53,"%")</f>
        <v>Efficiency (Hi) - 40%</v>
      </c>
      <c r="C53" s="123"/>
      <c r="D53" s="94">
        <v>40</v>
      </c>
      <c r="E53" s="64">
        <v>101.46959866979806</v>
      </c>
      <c r="F53" s="64">
        <v>95</v>
      </c>
      <c r="G53" s="64">
        <v>101.16331615002456</v>
      </c>
      <c r="H53" s="64">
        <v>101.36053542791655</v>
      </c>
      <c r="I53" s="64">
        <v>102.50571132949078</v>
      </c>
      <c r="J53" s="64">
        <v>101.77750529988087</v>
      </c>
      <c r="K53" s="64">
        <v>102.07634798078817</v>
      </c>
      <c r="L53" s="64">
        <v>103.42412820534264</v>
      </c>
      <c r="M53" s="64">
        <v>103.5</v>
      </c>
      <c r="N53" s="64">
        <v>101.2</v>
      </c>
      <c r="O53" s="64">
        <v>99.4</v>
      </c>
      <c r="P53" s="64">
        <v>103.8</v>
      </c>
      <c r="Q53" s="64" t="e">
        <v>#N/A</v>
      </c>
      <c r="R53" s="64">
        <v>98.4</v>
      </c>
      <c r="S53" s="64">
        <v>105.01781306366409</v>
      </c>
      <c r="T53" s="64">
        <v>103.69499153164914</v>
      </c>
      <c r="U53" s="64">
        <v>104.11517586995313</v>
      </c>
      <c r="V53" s="64">
        <v>107.14189195811883</v>
      </c>
      <c r="W53" s="64"/>
      <c r="X53" s="64"/>
      <c r="Y53" s="64">
        <v>102.4</v>
      </c>
      <c r="Z53" s="107">
        <v>101.9</v>
      </c>
    </row>
    <row r="54" spans="1:26" ht="19.5" customHeight="1" x14ac:dyDescent="0.25">
      <c r="A54" s="52" t="str">
        <f>CONCATENATE(C47," - ",D54,"%")</f>
        <v>Efficiency (Hi) - 50%</v>
      </c>
      <c r="C54" s="123"/>
      <c r="D54" s="94">
        <v>50</v>
      </c>
      <c r="E54" s="64" t="e">
        <v>#N/A</v>
      </c>
      <c r="F54" s="64">
        <v>93.2</v>
      </c>
      <c r="G54" s="64" t="e">
        <v>#N/A</v>
      </c>
      <c r="H54" s="64">
        <v>101.39758679376547</v>
      </c>
      <c r="I54" s="64" t="e">
        <v>#N/A</v>
      </c>
      <c r="J54" s="64">
        <v>102.30155430317583</v>
      </c>
      <c r="K54" s="64" t="e">
        <v>#N/A</v>
      </c>
      <c r="L54" s="64">
        <v>103.8512334737741</v>
      </c>
      <c r="M54" s="64">
        <v>104.5</v>
      </c>
      <c r="N54" s="64">
        <v>101.7</v>
      </c>
      <c r="O54" s="64">
        <v>100</v>
      </c>
      <c r="P54" s="64">
        <v>104</v>
      </c>
      <c r="Q54" s="64" t="e">
        <v>#N/A</v>
      </c>
      <c r="R54" s="64">
        <v>99.5</v>
      </c>
      <c r="S54" s="64" t="e">
        <v>#N/A</v>
      </c>
      <c r="T54" s="64">
        <v>103.31959317333916</v>
      </c>
      <c r="U54" s="64" t="e">
        <v>#N/A</v>
      </c>
      <c r="V54" s="64" t="e">
        <v>#N/A</v>
      </c>
      <c r="W54" s="64"/>
      <c r="X54" s="64"/>
      <c r="Y54" s="64">
        <v>103.6</v>
      </c>
      <c r="Z54" s="107">
        <v>103.3</v>
      </c>
    </row>
    <row r="55" spans="1:26" ht="19.5" customHeight="1" thickBot="1" x14ac:dyDescent="0.3">
      <c r="A55" s="52" t="str">
        <f>CONCATENATE(C47," - ",D55,"%")</f>
        <v>Efficiency (Hi) - 60%</v>
      </c>
      <c r="C55" s="124"/>
      <c r="D55" s="95">
        <v>60</v>
      </c>
      <c r="E55" s="116" t="e">
        <v>#N/A</v>
      </c>
      <c r="F55" s="116" t="e">
        <v>#N/A</v>
      </c>
      <c r="G55" s="116" t="e">
        <v>#N/A</v>
      </c>
      <c r="H55" s="116" t="e">
        <v>#N/A</v>
      </c>
      <c r="I55" s="116" t="e">
        <v>#N/A</v>
      </c>
      <c r="J55" s="116">
        <v>102.80421315654935</v>
      </c>
      <c r="K55" s="116" t="e">
        <v>#N/A</v>
      </c>
      <c r="L55" s="116">
        <v>104.6</v>
      </c>
      <c r="M55" s="116">
        <v>105</v>
      </c>
      <c r="N55" s="116">
        <v>102.2</v>
      </c>
      <c r="O55" s="116">
        <v>100.1</v>
      </c>
      <c r="P55" s="116">
        <v>104.7</v>
      </c>
      <c r="Q55" s="116" t="e">
        <v>#N/A</v>
      </c>
      <c r="R55" s="116" t="e">
        <v>#N/A</v>
      </c>
      <c r="S55" s="116" t="e">
        <v>#N/A</v>
      </c>
      <c r="T55" s="116">
        <v>105.82778690187655</v>
      </c>
      <c r="U55" s="116" t="e">
        <v>#N/A</v>
      </c>
      <c r="V55" s="116" t="e">
        <v>#N/A</v>
      </c>
      <c r="W55" s="116"/>
      <c r="X55" s="116"/>
      <c r="Y55" s="116">
        <v>104.5</v>
      </c>
      <c r="Z55" s="108">
        <v>104</v>
      </c>
    </row>
    <row r="56" spans="1:26" ht="37.5" customHeight="1" thickBot="1" x14ac:dyDescent="0.35">
      <c r="C56" s="40" t="str">
        <f>List!$B$7</f>
        <v>CO emissions</v>
      </c>
      <c r="D56" s="45" t="s">
        <v>193</v>
      </c>
      <c r="E56" s="41"/>
      <c r="F56" s="41"/>
      <c r="G56" s="41"/>
      <c r="H56" s="41"/>
      <c r="I56" s="41"/>
      <c r="J56" s="41"/>
      <c r="K56" s="41"/>
      <c r="L56" s="41"/>
      <c r="M56" s="41"/>
      <c r="N56" s="41"/>
      <c r="O56" s="41"/>
      <c r="P56" s="41"/>
      <c r="Q56" s="41"/>
      <c r="R56" s="41"/>
      <c r="S56" s="41"/>
      <c r="T56" s="41"/>
      <c r="U56" s="41"/>
      <c r="V56" s="41"/>
      <c r="W56" s="41"/>
      <c r="X56" s="41"/>
      <c r="Y56" s="41"/>
      <c r="Z56" s="42"/>
    </row>
    <row r="57" spans="1:26" ht="19.5" customHeight="1" x14ac:dyDescent="0.25">
      <c r="A57" s="52" t="str">
        <f>CONCATENATE(C56," - ",D57,"%")</f>
        <v>CO emissions - 0%</v>
      </c>
      <c r="C57" s="122" t="s">
        <v>124</v>
      </c>
      <c r="D57" s="11">
        <v>0</v>
      </c>
      <c r="E57" s="20">
        <v>32.369999999999997</v>
      </c>
      <c r="F57" s="20">
        <v>109.22492087987456</v>
      </c>
      <c r="G57" s="20">
        <v>213.90649360830153</v>
      </c>
      <c r="H57" s="20">
        <v>82.596733409077913</v>
      </c>
      <c r="I57" s="20">
        <v>59.457284250255285</v>
      </c>
      <c r="J57" s="20">
        <v>57.2</v>
      </c>
      <c r="K57" s="20">
        <v>47.3</v>
      </c>
      <c r="L57" s="20">
        <v>27.1</v>
      </c>
      <c r="M57" s="20">
        <v>57.1</v>
      </c>
      <c r="N57" s="20">
        <v>66.099999999999994</v>
      </c>
      <c r="O57" s="20">
        <v>23.2</v>
      </c>
      <c r="P57" s="20">
        <v>73.5</v>
      </c>
      <c r="Q57" s="20">
        <v>138.99340394049028</v>
      </c>
      <c r="R57" s="20">
        <v>61.8</v>
      </c>
      <c r="S57" s="20">
        <v>64.88187463820428</v>
      </c>
      <c r="T57" s="20">
        <v>2.2594867387996493</v>
      </c>
      <c r="U57" s="20">
        <v>59.10302649721784</v>
      </c>
      <c r="V57" s="20">
        <v>72.924185218179332</v>
      </c>
      <c r="W57" s="20"/>
      <c r="X57" s="20"/>
      <c r="Y57" s="20">
        <v>53.2</v>
      </c>
      <c r="Z57" s="21">
        <v>44.8</v>
      </c>
    </row>
    <row r="58" spans="1:26" ht="19.5" customHeight="1" x14ac:dyDescent="0.25">
      <c r="A58" s="52" t="str">
        <f>CONCATENATE(C56," - ",D58,"%")</f>
        <v>CO emissions - 10%</v>
      </c>
      <c r="C58" s="123"/>
      <c r="D58" s="94">
        <v>10</v>
      </c>
      <c r="E58" s="64">
        <v>25.764472118720143</v>
      </c>
      <c r="F58" s="64" t="e">
        <v>#N/A</v>
      </c>
      <c r="G58" s="64" t="e">
        <v>#N/A</v>
      </c>
      <c r="H58" s="64">
        <v>61.808401841413264</v>
      </c>
      <c r="I58" s="64" t="e">
        <v>#N/A</v>
      </c>
      <c r="J58" s="64">
        <v>41.7</v>
      </c>
      <c r="K58" s="64">
        <v>37.5</v>
      </c>
      <c r="L58" s="64">
        <v>19.8</v>
      </c>
      <c r="M58" s="64">
        <v>45.8</v>
      </c>
      <c r="N58" s="64">
        <v>57.2</v>
      </c>
      <c r="O58" s="64">
        <v>14.6</v>
      </c>
      <c r="P58" s="64">
        <v>58</v>
      </c>
      <c r="Q58" s="64">
        <v>101.36109806080938</v>
      </c>
      <c r="R58" s="64">
        <v>47.6</v>
      </c>
      <c r="S58" s="64" t="e">
        <v>#N/A</v>
      </c>
      <c r="T58" s="64">
        <v>1.2671233624470055</v>
      </c>
      <c r="U58" s="64" t="e">
        <v>#N/A</v>
      </c>
      <c r="V58" s="64" t="e">
        <v>#N/A</v>
      </c>
      <c r="W58" s="64"/>
      <c r="X58" s="64"/>
      <c r="Y58" s="64">
        <v>39.200000000000003</v>
      </c>
      <c r="Z58" s="107">
        <v>35.1</v>
      </c>
    </row>
    <row r="59" spans="1:26" x14ac:dyDescent="0.25">
      <c r="A59" s="52" t="str">
        <f>CONCATENATE(C56," - ",D59,"%")</f>
        <v>CO emissions - 20%</v>
      </c>
      <c r="C59" s="123"/>
      <c r="D59" s="94">
        <v>20</v>
      </c>
      <c r="E59" s="64" t="e">
        <v>#N/A</v>
      </c>
      <c r="F59" s="64" t="e">
        <v>#N/A</v>
      </c>
      <c r="G59" s="64" t="e">
        <v>#N/A</v>
      </c>
      <c r="H59" s="64">
        <v>43.654897339976003</v>
      </c>
      <c r="I59" s="64" t="e">
        <v>#N/A</v>
      </c>
      <c r="J59" s="64" t="e">
        <v>#N/A</v>
      </c>
      <c r="K59" s="64" t="e">
        <v>#N/A</v>
      </c>
      <c r="L59" s="64" t="e">
        <v>#N/A</v>
      </c>
      <c r="M59" s="64" t="e">
        <v>#N/A</v>
      </c>
      <c r="N59" s="64" t="e">
        <v>#N/A</v>
      </c>
      <c r="O59" s="64" t="e">
        <v>#N/A</v>
      </c>
      <c r="P59" s="64" t="e">
        <v>#N/A</v>
      </c>
      <c r="Q59" s="64">
        <v>73.71018331407474</v>
      </c>
      <c r="R59" s="64" t="e">
        <v>#N/A</v>
      </c>
      <c r="S59" s="64" t="e">
        <v>#N/A</v>
      </c>
      <c r="T59" s="64">
        <v>2.7243101871896842</v>
      </c>
      <c r="U59" s="64" t="e">
        <v>#N/A</v>
      </c>
      <c r="V59" s="64" t="e">
        <v>#N/A</v>
      </c>
      <c r="W59" s="64"/>
      <c r="X59" s="64"/>
      <c r="Y59" s="64" t="e">
        <v>#N/A</v>
      </c>
      <c r="Z59" s="107" t="e">
        <v>#N/A</v>
      </c>
    </row>
    <row r="60" spans="1:26" x14ac:dyDescent="0.25">
      <c r="A60" s="52" t="str">
        <f>CONCATENATE(C56," - ",D60,"%")</f>
        <v>CO emissions - 23%</v>
      </c>
      <c r="C60" s="123"/>
      <c r="D60" s="94">
        <v>23</v>
      </c>
      <c r="E60" s="64">
        <v>21.86</v>
      </c>
      <c r="F60" s="64">
        <v>55.295806126487115</v>
      </c>
      <c r="G60" s="64">
        <v>108.20072230850171</v>
      </c>
      <c r="H60" s="64">
        <v>37.430141384840496</v>
      </c>
      <c r="I60" s="64" t="e">
        <v>#N/A</v>
      </c>
      <c r="J60" s="64">
        <v>33.200000000000003</v>
      </c>
      <c r="K60" s="64">
        <v>27.5</v>
      </c>
      <c r="L60" s="64">
        <v>12.7</v>
      </c>
      <c r="M60" s="64">
        <v>35.200000000000003</v>
      </c>
      <c r="N60" s="64">
        <v>40.299999999999997</v>
      </c>
      <c r="O60" s="64">
        <v>13.5</v>
      </c>
      <c r="P60" s="64">
        <v>54.7</v>
      </c>
      <c r="Q60" s="64">
        <v>66.838513814449954</v>
      </c>
      <c r="R60" s="64">
        <v>33.5</v>
      </c>
      <c r="S60" s="64">
        <v>35.281720292413965</v>
      </c>
      <c r="T60" s="64">
        <v>1.9619706147470313</v>
      </c>
      <c r="U60" s="64">
        <v>28.613635663484253</v>
      </c>
      <c r="V60" s="64">
        <v>39.996716976859865</v>
      </c>
      <c r="W60" s="64"/>
      <c r="X60" s="64"/>
      <c r="Y60" s="64">
        <v>29.2</v>
      </c>
      <c r="Z60" s="107">
        <v>25.5</v>
      </c>
    </row>
    <row r="61" spans="1:26" x14ac:dyDescent="0.25">
      <c r="A61" s="52" t="str">
        <f>CONCATENATE(C56," - ",D61,"%")</f>
        <v>CO emissions - 30%</v>
      </c>
      <c r="C61" s="123"/>
      <c r="D61" s="94">
        <v>30</v>
      </c>
      <c r="E61" s="64">
        <v>19.88</v>
      </c>
      <c r="F61" s="64" t="e">
        <v>#N/A</v>
      </c>
      <c r="G61" s="64" t="e">
        <v>#N/A</v>
      </c>
      <c r="H61" s="64">
        <v>29.592136831331182</v>
      </c>
      <c r="I61" s="64" t="e">
        <v>#N/A</v>
      </c>
      <c r="J61" s="64">
        <v>31.8</v>
      </c>
      <c r="K61" s="64">
        <v>23.5</v>
      </c>
      <c r="L61" s="64">
        <v>11.8</v>
      </c>
      <c r="M61" s="64">
        <v>31.8</v>
      </c>
      <c r="N61" s="64">
        <v>31.9</v>
      </c>
      <c r="O61" s="64">
        <v>16.399999999999999</v>
      </c>
      <c r="P61" s="64">
        <v>59.9</v>
      </c>
      <c r="Q61" s="64">
        <v>54.313702495009807</v>
      </c>
      <c r="R61" s="64">
        <v>27.3</v>
      </c>
      <c r="S61" s="64" t="e">
        <v>#N/A</v>
      </c>
      <c r="T61" s="64">
        <v>1.8333729737282103</v>
      </c>
      <c r="U61" s="64" t="e">
        <v>#N/A</v>
      </c>
      <c r="V61" s="64" t="e">
        <v>#N/A</v>
      </c>
      <c r="W61" s="64"/>
      <c r="X61" s="64"/>
      <c r="Y61" s="64">
        <v>26.1</v>
      </c>
      <c r="Z61" s="107">
        <v>21.5</v>
      </c>
    </row>
    <row r="62" spans="1:26" x14ac:dyDescent="0.25">
      <c r="A62" s="52" t="str">
        <f>CONCATENATE(C56," - ",D62,"%")</f>
        <v>CO emissions - 40%</v>
      </c>
      <c r="C62" s="123"/>
      <c r="D62" s="94">
        <v>40</v>
      </c>
      <c r="E62" s="64">
        <v>17.05</v>
      </c>
      <c r="F62" s="64">
        <v>22.363201132773476</v>
      </c>
      <c r="G62" s="64">
        <v>53.00337444474561</v>
      </c>
      <c r="H62" s="64">
        <v>20.822040010202375</v>
      </c>
      <c r="I62" s="64">
        <v>10.412970674382271</v>
      </c>
      <c r="J62" s="64">
        <v>28.3</v>
      </c>
      <c r="K62" s="64">
        <v>18.7</v>
      </c>
      <c r="L62" s="64">
        <v>8.9</v>
      </c>
      <c r="M62" s="64">
        <v>28.1</v>
      </c>
      <c r="N62" s="64">
        <v>22.4</v>
      </c>
      <c r="O62" s="64">
        <v>22</v>
      </c>
      <c r="P62" s="64">
        <v>83.4</v>
      </c>
      <c r="Q62" s="64">
        <v>40.460676353016225</v>
      </c>
      <c r="R62" s="64">
        <v>19.899999999999999</v>
      </c>
      <c r="S62" s="64">
        <v>20.407917415245226</v>
      </c>
      <c r="T62" s="64">
        <v>1.8061311824528483</v>
      </c>
      <c r="U62" s="64">
        <v>15.081336963827624</v>
      </c>
      <c r="V62" s="64">
        <v>25.421733587778125</v>
      </c>
      <c r="W62" s="64"/>
      <c r="X62" s="64"/>
      <c r="Y62" s="64">
        <v>22.4</v>
      </c>
      <c r="Z62" s="107">
        <v>17.2</v>
      </c>
    </row>
    <row r="63" spans="1:26" x14ac:dyDescent="0.25">
      <c r="A63" s="52" t="str">
        <f>CONCATENATE(C56," - ",D63,"%")</f>
        <v>CO emissions - 50%</v>
      </c>
      <c r="C63" s="123"/>
      <c r="D63" s="94">
        <v>50</v>
      </c>
      <c r="E63" s="64" t="e">
        <v>#N/A</v>
      </c>
      <c r="F63" s="64">
        <v>14.329258586101876</v>
      </c>
      <c r="G63" s="64" t="e">
        <v>#N/A</v>
      </c>
      <c r="H63" s="64">
        <v>13.830962116739022</v>
      </c>
      <c r="I63" s="64" t="e">
        <v>#N/A</v>
      </c>
      <c r="J63" s="64">
        <v>24.7</v>
      </c>
      <c r="K63" s="64" t="e">
        <v>#N/A</v>
      </c>
      <c r="L63" s="64">
        <v>6.7</v>
      </c>
      <c r="M63" s="64">
        <v>25</v>
      </c>
      <c r="N63" s="64">
        <v>15.7</v>
      </c>
      <c r="O63" s="64">
        <v>28.4</v>
      </c>
      <c r="P63" s="64">
        <v>121.1</v>
      </c>
      <c r="Q63" s="64" t="e">
        <v>#N/A</v>
      </c>
      <c r="R63" s="64">
        <v>15.5</v>
      </c>
      <c r="S63" s="64" t="e">
        <v>#N/A</v>
      </c>
      <c r="T63" s="64">
        <v>1.9322294380287954</v>
      </c>
      <c r="U63" s="64" t="e">
        <v>#N/A</v>
      </c>
      <c r="V63" s="64" t="e">
        <v>#N/A</v>
      </c>
      <c r="W63" s="64"/>
      <c r="X63" s="64"/>
      <c r="Y63" s="64">
        <v>19.600000000000001</v>
      </c>
      <c r="Z63" s="107">
        <v>13.9</v>
      </c>
    </row>
    <row r="64" spans="1:26" ht="15.75" thickBot="1" x14ac:dyDescent="0.3">
      <c r="A64" s="52" t="str">
        <f>CONCATENATE(C56," - ",D64,"%")</f>
        <v>CO emissions - 60%</v>
      </c>
      <c r="C64" s="124"/>
      <c r="D64" s="95">
        <v>60</v>
      </c>
      <c r="E64" s="116" t="e">
        <v>#N/A</v>
      </c>
      <c r="F64" s="116">
        <v>9.5507365041773244</v>
      </c>
      <c r="G64" s="116" t="e">
        <v>#N/A</v>
      </c>
      <c r="H64" s="116">
        <v>10.99360180781591</v>
      </c>
      <c r="I64" s="116" t="e">
        <v>#N/A</v>
      </c>
      <c r="J64" s="116">
        <v>19.3</v>
      </c>
      <c r="K64" s="116" t="e">
        <v>#N/A</v>
      </c>
      <c r="L64" s="116">
        <v>5.0999999999999996</v>
      </c>
      <c r="M64" s="116">
        <v>22.2</v>
      </c>
      <c r="N64" s="116">
        <v>11.6</v>
      </c>
      <c r="O64" s="116">
        <v>30.6</v>
      </c>
      <c r="P64" s="116">
        <v>119.6</v>
      </c>
      <c r="Q64" s="116" t="e">
        <v>#N/A</v>
      </c>
      <c r="R64" s="116">
        <v>12.5</v>
      </c>
      <c r="S64" s="116" t="e">
        <v>#N/A</v>
      </c>
      <c r="T64" s="116">
        <v>6.9894872196873843</v>
      </c>
      <c r="U64" s="116" t="e">
        <v>#N/A</v>
      </c>
      <c r="V64" s="116" t="e">
        <v>#N/A</v>
      </c>
      <c r="W64" s="116"/>
      <c r="X64" s="116"/>
      <c r="Y64" s="116">
        <v>17.8</v>
      </c>
      <c r="Z64" s="108">
        <v>10.4</v>
      </c>
    </row>
    <row r="65" spans="1:26" ht="19.5" thickBot="1" x14ac:dyDescent="0.35">
      <c r="C65" s="40" t="str">
        <f>List!$B$8</f>
        <v>NOx emissions</v>
      </c>
      <c r="D65" s="45" t="s">
        <v>193</v>
      </c>
      <c r="E65" s="41"/>
      <c r="F65" s="41"/>
      <c r="G65" s="41"/>
      <c r="H65" s="41"/>
      <c r="I65" s="41"/>
      <c r="J65" s="41"/>
      <c r="K65" s="41"/>
      <c r="L65" s="41"/>
      <c r="M65" s="41"/>
      <c r="N65" s="41"/>
      <c r="O65" s="41"/>
      <c r="P65" s="41"/>
      <c r="Q65" s="41"/>
      <c r="R65" s="41"/>
      <c r="S65" s="41"/>
      <c r="T65" s="41"/>
      <c r="U65" s="41"/>
      <c r="V65" s="41"/>
      <c r="W65" s="41"/>
      <c r="X65" s="41"/>
      <c r="Y65" s="41"/>
      <c r="Z65" s="42"/>
    </row>
    <row r="66" spans="1:26" x14ac:dyDescent="0.25">
      <c r="A66" s="52" t="str">
        <f>CONCATENATE(C65," - ",D66,"%")</f>
        <v>NOx emissions - 0%</v>
      </c>
      <c r="C66" s="122" t="s">
        <v>124</v>
      </c>
      <c r="D66" s="11">
        <v>0</v>
      </c>
      <c r="E66" s="20">
        <v>18.329999999999998</v>
      </c>
      <c r="F66" s="20">
        <v>16.78683010189501</v>
      </c>
      <c r="G66" s="20">
        <v>37.358416510727615</v>
      </c>
      <c r="H66" s="20">
        <v>27.558732639399711</v>
      </c>
      <c r="I66" s="20">
        <v>17.685051346278787</v>
      </c>
      <c r="J66" s="20">
        <v>12.45</v>
      </c>
      <c r="K66" s="20">
        <v>32.6</v>
      </c>
      <c r="L66" s="20">
        <v>48.1</v>
      </c>
      <c r="M66" s="20">
        <v>35.1</v>
      </c>
      <c r="N66" s="20">
        <v>13.9</v>
      </c>
      <c r="O66" s="20">
        <v>15</v>
      </c>
      <c r="P66" s="20">
        <v>15.2</v>
      </c>
      <c r="Q66" s="20">
        <v>11.287210623293745</v>
      </c>
      <c r="R66" s="20">
        <v>11.5</v>
      </c>
      <c r="S66" s="20">
        <v>25.666947774368957</v>
      </c>
      <c r="T66" s="20">
        <v>46.488290373004283</v>
      </c>
      <c r="U66" s="20">
        <v>31.126916362464254</v>
      </c>
      <c r="V66" s="20">
        <v>28.972512491000675</v>
      </c>
      <c r="W66" s="20"/>
      <c r="X66" s="20"/>
      <c r="Y66" s="20">
        <v>13</v>
      </c>
      <c r="Z66" s="21">
        <v>31.3</v>
      </c>
    </row>
    <row r="67" spans="1:26" x14ac:dyDescent="0.25">
      <c r="A67" s="52" t="str">
        <f>CONCATENATE(C65," - ",D67,"%")</f>
        <v>NOx emissions - 10%</v>
      </c>
      <c r="C67" s="123"/>
      <c r="D67" s="94">
        <v>10</v>
      </c>
      <c r="E67" s="64">
        <v>13.106038344706652</v>
      </c>
      <c r="F67" s="64" t="e">
        <v>#N/A</v>
      </c>
      <c r="G67" s="64" t="e">
        <v>#N/A</v>
      </c>
      <c r="H67" s="64">
        <v>21.307439656541117</v>
      </c>
      <c r="I67" s="64" t="e">
        <v>#N/A</v>
      </c>
      <c r="J67" s="64">
        <v>8.3800000000000008</v>
      </c>
      <c r="K67" s="64">
        <v>24.8</v>
      </c>
      <c r="L67" s="64">
        <v>35.700000000000003</v>
      </c>
      <c r="M67" s="64">
        <v>26.5</v>
      </c>
      <c r="N67" s="64">
        <v>13.4</v>
      </c>
      <c r="O67" s="64">
        <v>8.1</v>
      </c>
      <c r="P67" s="64">
        <v>11</v>
      </c>
      <c r="Q67" s="64">
        <v>9.1820448260804994</v>
      </c>
      <c r="R67" s="64">
        <v>10.199999999999999</v>
      </c>
      <c r="S67" s="64" t="e">
        <v>#N/A</v>
      </c>
      <c r="T67" s="64">
        <v>34.104490499903449</v>
      </c>
      <c r="U67" s="64" t="e">
        <v>#N/A</v>
      </c>
      <c r="V67" s="64" t="e">
        <v>#N/A</v>
      </c>
      <c r="W67" s="64"/>
      <c r="X67" s="64"/>
      <c r="Y67" s="64">
        <v>10</v>
      </c>
      <c r="Z67" s="107">
        <v>24.5</v>
      </c>
    </row>
    <row r="68" spans="1:26" x14ac:dyDescent="0.25">
      <c r="A68" s="52" t="str">
        <f>CONCATENATE(C65," - ",D68,"%")</f>
        <v>NOx emissions - 20%</v>
      </c>
      <c r="C68" s="123"/>
      <c r="D68" s="94">
        <v>20</v>
      </c>
      <c r="E68" s="64" t="e">
        <v>#N/A</v>
      </c>
      <c r="F68" s="64" t="e">
        <v>#N/A</v>
      </c>
      <c r="G68" s="64" t="e">
        <v>#N/A</v>
      </c>
      <c r="H68" s="64">
        <v>16.77748646164282</v>
      </c>
      <c r="I68" s="64" t="e">
        <v>#N/A</v>
      </c>
      <c r="J68" s="64" t="e">
        <v>#N/A</v>
      </c>
      <c r="K68" s="64" t="e">
        <v>#N/A</v>
      </c>
      <c r="L68" s="64" t="e">
        <v>#N/A</v>
      </c>
      <c r="M68" s="64" t="e">
        <v>#N/A</v>
      </c>
      <c r="N68" s="64" t="e">
        <v>#N/A</v>
      </c>
      <c r="O68" s="64" t="e">
        <v>#N/A</v>
      </c>
      <c r="P68" s="64" t="e">
        <v>#N/A</v>
      </c>
      <c r="Q68" s="64">
        <v>7.9314916096132384</v>
      </c>
      <c r="R68" s="64" t="e">
        <v>#N/A</v>
      </c>
      <c r="S68" s="64" t="e">
        <v>#N/A</v>
      </c>
      <c r="T68" s="64">
        <v>25.019175188476694</v>
      </c>
      <c r="U68" s="64" t="e">
        <v>#N/A</v>
      </c>
      <c r="V68" s="64" t="e">
        <v>#N/A</v>
      </c>
      <c r="W68" s="64"/>
      <c r="X68" s="64"/>
      <c r="Y68" s="64" t="e">
        <v>#N/A</v>
      </c>
      <c r="Z68" s="107" t="e">
        <v>#N/A</v>
      </c>
    </row>
    <row r="69" spans="1:26" x14ac:dyDescent="0.25">
      <c r="A69" s="52" t="str">
        <f>CONCATENATE(C65," - ",D69,"%")</f>
        <v>NOx emissions - 23%</v>
      </c>
      <c r="C69" s="123"/>
      <c r="D69" s="94">
        <v>23</v>
      </c>
      <c r="E69" s="64">
        <v>9.9</v>
      </c>
      <c r="F69" s="64">
        <v>10.889020283369769</v>
      </c>
      <c r="G69" s="64">
        <v>23.616639306455923</v>
      </c>
      <c r="H69" s="64">
        <v>15.302002965696543</v>
      </c>
      <c r="I69" s="64" t="e">
        <v>#N/A</v>
      </c>
      <c r="J69" s="64">
        <v>5.32</v>
      </c>
      <c r="K69" s="64">
        <v>17.600000000000001</v>
      </c>
      <c r="L69" s="64">
        <v>23.7</v>
      </c>
      <c r="M69" s="64">
        <v>18</v>
      </c>
      <c r="N69" s="64">
        <v>10.8</v>
      </c>
      <c r="O69" s="64">
        <v>4.4000000000000004</v>
      </c>
      <c r="P69" s="64">
        <v>7.1</v>
      </c>
      <c r="Q69" s="64">
        <v>7.5097972788288407</v>
      </c>
      <c r="R69" s="64">
        <v>8.5</v>
      </c>
      <c r="S69" s="64">
        <v>12.811600176987286</v>
      </c>
      <c r="T69" s="64">
        <v>21.03119579836746</v>
      </c>
      <c r="U69" s="64">
        <v>15.579616890181022</v>
      </c>
      <c r="V69" s="64">
        <v>16.93011718609548</v>
      </c>
      <c r="W69" s="64"/>
      <c r="X69" s="64"/>
      <c r="Y69" s="64">
        <v>8.1</v>
      </c>
      <c r="Z69" s="107">
        <v>17.3</v>
      </c>
    </row>
    <row r="70" spans="1:26" x14ac:dyDescent="0.25">
      <c r="A70" s="52" t="str">
        <f>CONCATENATE(C65," - ",D70,"%")</f>
        <v>NOx emissions - 30%</v>
      </c>
      <c r="C70" s="123"/>
      <c r="D70" s="94">
        <v>30</v>
      </c>
      <c r="E70" s="64">
        <v>8.39</v>
      </c>
      <c r="F70" s="64" t="e">
        <v>#N/A</v>
      </c>
      <c r="G70" s="64" t="e">
        <v>#N/A</v>
      </c>
      <c r="H70" s="64">
        <v>12.670960064880365</v>
      </c>
      <c r="I70" s="64" t="e">
        <v>#N/A</v>
      </c>
      <c r="J70" s="64">
        <v>4.33</v>
      </c>
      <c r="K70" s="64">
        <v>14.4</v>
      </c>
      <c r="L70" s="64">
        <v>16.8</v>
      </c>
      <c r="M70" s="64">
        <v>14.8</v>
      </c>
      <c r="N70" s="64">
        <v>9.4</v>
      </c>
      <c r="O70" s="64">
        <v>3.4</v>
      </c>
      <c r="P70" s="64">
        <v>5.8</v>
      </c>
      <c r="Q70" s="64">
        <v>6.2093505340588626</v>
      </c>
      <c r="R70" s="64">
        <v>7.5</v>
      </c>
      <c r="S70" s="64" t="e">
        <v>#N/A</v>
      </c>
      <c r="T70" s="64">
        <v>17.900649507267566</v>
      </c>
      <c r="U70" s="64" t="e">
        <v>#N/A</v>
      </c>
      <c r="V70" s="64" t="e">
        <v>#N/A</v>
      </c>
      <c r="W70" s="64"/>
      <c r="X70" s="64"/>
      <c r="Y70" s="64">
        <v>7.6</v>
      </c>
      <c r="Z70" s="107">
        <v>14.4</v>
      </c>
    </row>
    <row r="71" spans="1:26" x14ac:dyDescent="0.25">
      <c r="A71" s="52" t="str">
        <f>CONCATENATE(C65," - ",D71,"%")</f>
        <v>NOx emissions - 40%</v>
      </c>
      <c r="C71" s="123"/>
      <c r="D71" s="94">
        <v>40</v>
      </c>
      <c r="E71" s="64">
        <v>6.66</v>
      </c>
      <c r="F71" s="64">
        <v>7.0284346417288068</v>
      </c>
      <c r="G71" s="64">
        <v>14.436942058723147</v>
      </c>
      <c r="H71" s="64">
        <v>10.276191272657853</v>
      </c>
      <c r="I71" s="64">
        <v>4.0416204074302513</v>
      </c>
      <c r="J71" s="64">
        <v>3.49</v>
      </c>
      <c r="K71" s="64">
        <v>11</v>
      </c>
      <c r="L71" s="64">
        <v>11.7</v>
      </c>
      <c r="M71" s="64">
        <v>11.4</v>
      </c>
      <c r="N71" s="64">
        <v>7.5</v>
      </c>
      <c r="O71" s="64">
        <v>2.6</v>
      </c>
      <c r="P71" s="64">
        <v>4.2</v>
      </c>
      <c r="Q71" s="64">
        <v>5.5326098322398796</v>
      </c>
      <c r="R71" s="64">
        <v>6.3</v>
      </c>
      <c r="S71" s="64">
        <v>8.6932849221527881</v>
      </c>
      <c r="T71" s="64">
        <v>11.99028263981303</v>
      </c>
      <c r="U71" s="64">
        <v>9.3608298396171463</v>
      </c>
      <c r="V71" s="64">
        <v>11.506526675289983</v>
      </c>
      <c r="W71" s="64"/>
      <c r="X71" s="64"/>
      <c r="Y71" s="64">
        <v>7.1</v>
      </c>
      <c r="Z71" s="107">
        <v>11.1</v>
      </c>
    </row>
    <row r="72" spans="1:26" x14ac:dyDescent="0.25">
      <c r="A72" s="52" t="str">
        <f>CONCATENATE(C65," - ",D72,"%")</f>
        <v>NOx emissions - 50%</v>
      </c>
      <c r="C72" s="123"/>
      <c r="D72" s="94">
        <v>50</v>
      </c>
      <c r="E72" s="64" t="e">
        <v>#N/A</v>
      </c>
      <c r="F72" s="64">
        <v>5.7317034344407505</v>
      </c>
      <c r="G72" s="64" t="e">
        <v>#N/A</v>
      </c>
      <c r="H72" s="64">
        <v>7.728200164400759</v>
      </c>
      <c r="I72" s="64" t="e">
        <v>#N/A</v>
      </c>
      <c r="J72" s="64">
        <v>3.13</v>
      </c>
      <c r="K72" s="64" t="e">
        <v>#N/A</v>
      </c>
      <c r="L72" s="64">
        <v>7.8</v>
      </c>
      <c r="M72" s="64">
        <v>9</v>
      </c>
      <c r="N72" s="64">
        <v>6.1</v>
      </c>
      <c r="O72" s="64">
        <v>2.1</v>
      </c>
      <c r="P72" s="64">
        <v>3</v>
      </c>
      <c r="Q72" s="64" t="e">
        <v>#N/A</v>
      </c>
      <c r="R72" s="64">
        <v>5.0999999999999996</v>
      </c>
      <c r="S72" s="64" t="e">
        <v>#N/A</v>
      </c>
      <c r="T72" s="64">
        <v>8.942549465257235</v>
      </c>
      <c r="U72" s="64" t="e">
        <v>#N/A</v>
      </c>
      <c r="V72" s="64" t="e">
        <v>#N/A</v>
      </c>
      <c r="W72" s="64"/>
      <c r="X72" s="64"/>
      <c r="Y72" s="64">
        <v>7.1</v>
      </c>
      <c r="Z72" s="107">
        <v>8.6</v>
      </c>
    </row>
    <row r="73" spans="1:26" ht="15.75" thickBot="1" x14ac:dyDescent="0.3">
      <c r="A73" s="52" t="str">
        <f>CONCATENATE(C65," - ",D73,"%")</f>
        <v>NOx emissions - 60%</v>
      </c>
      <c r="C73" s="124"/>
      <c r="D73" s="95">
        <v>60</v>
      </c>
      <c r="E73" s="116" t="e">
        <v>#N/A</v>
      </c>
      <c r="F73" s="116">
        <v>4.9663829821722079</v>
      </c>
      <c r="G73" s="116" t="e">
        <v>#N/A</v>
      </c>
      <c r="H73" s="116">
        <v>7.6334425838403286</v>
      </c>
      <c r="I73" s="116" t="e">
        <v>#N/A</v>
      </c>
      <c r="J73" s="116">
        <v>3.02</v>
      </c>
      <c r="K73" s="116" t="e">
        <v>#N/A</v>
      </c>
      <c r="L73" s="116">
        <v>5.3</v>
      </c>
      <c r="M73" s="116">
        <v>7.4</v>
      </c>
      <c r="N73" s="116">
        <v>5.0999999999999996</v>
      </c>
      <c r="O73" s="116">
        <v>1.7</v>
      </c>
      <c r="P73" s="116">
        <v>2.4</v>
      </c>
      <c r="Q73" s="116" t="e">
        <v>#N/A</v>
      </c>
      <c r="R73" s="116">
        <v>4.3</v>
      </c>
      <c r="S73" s="116" t="e">
        <v>#N/A</v>
      </c>
      <c r="T73" s="116">
        <v>6.6276784694918032</v>
      </c>
      <c r="U73" s="116" t="e">
        <v>#N/A</v>
      </c>
      <c r="V73" s="116" t="e">
        <v>#N/A</v>
      </c>
      <c r="W73" s="116"/>
      <c r="X73" s="116"/>
      <c r="Y73" s="116">
        <v>7.2</v>
      </c>
      <c r="Z73" s="108">
        <v>6.7</v>
      </c>
    </row>
    <row r="74" spans="1:26" ht="19.5" thickBot="1" x14ac:dyDescent="0.35">
      <c r="C74" s="40" t="str">
        <f>List!$B$5</f>
        <v>Qtest (input)</v>
      </c>
      <c r="D74" s="45" t="s">
        <v>194</v>
      </c>
      <c r="E74" s="41"/>
      <c r="F74" s="41"/>
      <c r="G74" s="41"/>
      <c r="H74" s="41"/>
      <c r="I74" s="41"/>
      <c r="J74" s="41"/>
      <c r="K74" s="41"/>
      <c r="L74" s="41"/>
      <c r="M74" s="41"/>
      <c r="N74" s="41"/>
      <c r="O74" s="41"/>
      <c r="P74" s="41"/>
      <c r="Q74" s="41"/>
      <c r="R74" s="41"/>
      <c r="S74" s="41"/>
      <c r="T74" s="41"/>
      <c r="U74" s="41"/>
      <c r="V74" s="41"/>
      <c r="W74" s="41"/>
      <c r="X74" s="41"/>
      <c r="Y74" s="41"/>
      <c r="Z74" s="42"/>
    </row>
    <row r="75" spans="1:26" x14ac:dyDescent="0.25">
      <c r="A75" s="52" t="str">
        <f>CONCATENATE(C74," - ",D75,"%")</f>
        <v>Qtest (input) - 0%</v>
      </c>
      <c r="C75" s="122" t="s">
        <v>124</v>
      </c>
      <c r="D75" s="11">
        <v>0</v>
      </c>
      <c r="E75" s="20">
        <v>24.267536112210273</v>
      </c>
      <c r="F75" s="20">
        <v>20.824782842269649</v>
      </c>
      <c r="G75" s="20">
        <v>20.431773287746228</v>
      </c>
      <c r="H75" s="20">
        <v>20.064298601836683</v>
      </c>
      <c r="I75" s="20">
        <v>20.990616153871247</v>
      </c>
      <c r="J75" s="20">
        <v>20.560700451153913</v>
      </c>
      <c r="K75" s="20">
        <v>15.373367768523336</v>
      </c>
      <c r="L75" s="20">
        <v>21.598166987680024</v>
      </c>
      <c r="M75" s="20">
        <v>21.78679726704841</v>
      </c>
      <c r="N75" s="20">
        <v>30.841050676730866</v>
      </c>
      <c r="O75" s="20">
        <v>18.957343076522637</v>
      </c>
      <c r="P75" s="20">
        <v>30.65242039736248</v>
      </c>
      <c r="Q75" s="20">
        <v>30.916350634080629</v>
      </c>
      <c r="R75" s="20">
        <v>22.635633524206138</v>
      </c>
      <c r="S75" s="20">
        <v>11.591715966219253</v>
      </c>
      <c r="T75" s="20">
        <v>40.809904775562366</v>
      </c>
      <c r="U75" s="20">
        <v>18.109515991359533</v>
      </c>
      <c r="V75" s="20">
        <v>23.15706807036446</v>
      </c>
      <c r="W75" s="20"/>
      <c r="X75" s="20"/>
      <c r="Y75" s="20">
        <v>20.95682403782752</v>
      </c>
      <c r="Z75" s="21">
        <v>15.099853863439177</v>
      </c>
    </row>
    <row r="76" spans="1:26" x14ac:dyDescent="0.25">
      <c r="A76" s="52" t="str">
        <f>CONCATENATE(C74," - ",D76,"%")</f>
        <v>Qtest (input) - 10%</v>
      </c>
      <c r="C76" s="123"/>
      <c r="D76" s="94">
        <v>10</v>
      </c>
      <c r="E76" s="64">
        <v>23.868582672045374</v>
      </c>
      <c r="F76" s="64" t="e">
        <v>#N/A</v>
      </c>
      <c r="G76" s="64" t="e">
        <v>#N/A</v>
      </c>
      <c r="H76" s="64">
        <v>19.40666840645925</v>
      </c>
      <c r="I76" s="64" t="e">
        <v>#N/A</v>
      </c>
      <c r="J76" s="64">
        <v>20.145590972496962</v>
      </c>
      <c r="K76" s="64">
        <v>14.901428770648966</v>
      </c>
      <c r="L76" s="64">
        <v>21.130414509777889</v>
      </c>
      <c r="M76" s="64">
        <v>21.148794739415234</v>
      </c>
      <c r="N76" s="64">
        <v>30.462206333025328</v>
      </c>
      <c r="O76" s="64">
        <v>17.759681008684712</v>
      </c>
      <c r="P76" s="64">
        <v>29.385770799375319</v>
      </c>
      <c r="Q76" s="64">
        <v>29.590288575955739</v>
      </c>
      <c r="R76" s="64">
        <v>22.297983886421999</v>
      </c>
      <c r="S76" s="64" t="e">
        <v>#N/A</v>
      </c>
      <c r="T76" s="64">
        <v>39.429646081555944</v>
      </c>
      <c r="U76" s="64" t="e">
        <v>#N/A</v>
      </c>
      <c r="V76" s="64" t="e">
        <v>#N/A</v>
      </c>
      <c r="W76" s="64"/>
      <c r="X76" s="64"/>
      <c r="Y76" s="64">
        <v>20.233180498464343</v>
      </c>
      <c r="Z76" s="107">
        <v>14.609932931358665</v>
      </c>
    </row>
    <row r="77" spans="1:26" x14ac:dyDescent="0.25">
      <c r="A77" s="52" t="str">
        <f>CONCATENATE(C74," - ",D77,"%")</f>
        <v>Qtest (input) - 20%</v>
      </c>
      <c r="C77" s="123"/>
      <c r="D77" s="94">
        <v>20</v>
      </c>
      <c r="E77" s="64" t="e">
        <v>#N/A</v>
      </c>
      <c r="F77" s="64" t="e">
        <v>#N/A</v>
      </c>
      <c r="G77" s="64" t="e">
        <v>#N/A</v>
      </c>
      <c r="H77" s="64">
        <v>18.869843869848641</v>
      </c>
      <c r="I77" s="64" t="e">
        <v>#N/A</v>
      </c>
      <c r="J77" s="64" t="e">
        <v>#N/A</v>
      </c>
      <c r="K77" s="64" t="e">
        <v>#N/A</v>
      </c>
      <c r="L77" s="64" t="e">
        <v>#N/A</v>
      </c>
      <c r="M77" s="64" t="e">
        <v>#N/A</v>
      </c>
      <c r="N77" s="64" t="e">
        <v>#N/A</v>
      </c>
      <c r="O77" s="64" t="e">
        <v>#N/A</v>
      </c>
      <c r="P77" s="64" t="e">
        <v>#N/A</v>
      </c>
      <c r="Q77" s="64">
        <v>28.793278239342161</v>
      </c>
      <c r="R77" s="64" t="e">
        <v>#N/A</v>
      </c>
      <c r="S77" s="64" t="e">
        <v>#N/A</v>
      </c>
      <c r="T77" s="64">
        <v>38.008105118088885</v>
      </c>
      <c r="U77" s="64" t="e">
        <v>#N/A</v>
      </c>
      <c r="V77" s="64" t="e">
        <v>#N/A</v>
      </c>
      <c r="W77" s="64"/>
      <c r="X77" s="64"/>
      <c r="Y77" s="64" t="e">
        <v>#N/A</v>
      </c>
      <c r="Z77" s="107" t="e">
        <v>#N/A</v>
      </c>
    </row>
    <row r="78" spans="1:26" ht="57.95" customHeight="1" x14ac:dyDescent="0.25">
      <c r="A78" s="52" t="str">
        <f>CONCATENATE(C74," - ",D78,"%")</f>
        <v>Qtest (input) - 23%</v>
      </c>
      <c r="C78" s="123"/>
      <c r="D78" s="94">
        <v>23</v>
      </c>
      <c r="E78" s="64">
        <v>22.630031364330659</v>
      </c>
      <c r="F78" s="64">
        <v>19.401266235335761</v>
      </c>
      <c r="G78" s="64">
        <v>19.563899605019984</v>
      </c>
      <c r="H78" s="64">
        <v>18.91931325081018</v>
      </c>
      <c r="I78" s="64">
        <v>18.764950927352015</v>
      </c>
      <c r="J78" s="64">
        <v>20.132690629424779</v>
      </c>
      <c r="K78" s="64">
        <v>14.19944230244664</v>
      </c>
      <c r="L78" s="64">
        <v>20.266355094442996</v>
      </c>
      <c r="M78" s="64">
        <v>20.188918630917055</v>
      </c>
      <c r="N78" s="64">
        <v>29.285329846867949</v>
      </c>
      <c r="O78" s="64">
        <v>16.463104346347386</v>
      </c>
      <c r="P78" s="64">
        <v>27.850920655478916</v>
      </c>
      <c r="Q78" s="64">
        <v>28.679257559163677</v>
      </c>
      <c r="R78" s="64">
        <v>21.51073994454277</v>
      </c>
      <c r="S78" s="64">
        <v>10.828012639779518</v>
      </c>
      <c r="T78" s="64">
        <v>37.369927617602713</v>
      </c>
      <c r="U78" s="64">
        <v>16.700552966727393</v>
      </c>
      <c r="V78" s="64">
        <v>21.779048994252744</v>
      </c>
      <c r="W78" s="64"/>
      <c r="X78" s="64"/>
      <c r="Y78" s="64">
        <v>19.604825118574094</v>
      </c>
      <c r="Z78" s="107">
        <v>13.989453329334546</v>
      </c>
    </row>
    <row r="79" spans="1:26" x14ac:dyDescent="0.25">
      <c r="A79" s="52" t="str">
        <f>CONCATENATE(C74," - ",D79,"%")</f>
        <v>Qtest (input) - 30%</v>
      </c>
      <c r="C79" s="123"/>
      <c r="D79" s="94">
        <v>30</v>
      </c>
      <c r="E79" s="64">
        <v>22.043048357320561</v>
      </c>
      <c r="F79" s="64" t="e">
        <v>#N/A</v>
      </c>
      <c r="G79" s="64" t="e">
        <v>#N/A</v>
      </c>
      <c r="H79" s="64">
        <v>18.331313743661816</v>
      </c>
      <c r="I79" s="64" t="e">
        <v>#N/A</v>
      </c>
      <c r="J79" s="64">
        <v>20.014150936552142</v>
      </c>
      <c r="K79" s="64">
        <v>13.801987881702239</v>
      </c>
      <c r="L79" s="64">
        <v>19.804954132144712</v>
      </c>
      <c r="M79" s="64">
        <v>19.650630027676552</v>
      </c>
      <c r="N79" s="64">
        <v>28.59570642457054</v>
      </c>
      <c r="O79" s="64">
        <v>15.87572557131702</v>
      </c>
      <c r="P79" s="64">
        <v>26.81153256581641</v>
      </c>
      <c r="Q79" s="64">
        <v>28.074028420687998</v>
      </c>
      <c r="R79" s="64">
        <v>20.999971905543983</v>
      </c>
      <c r="S79" s="64" t="e">
        <v>#N/A</v>
      </c>
      <c r="T79" s="64">
        <v>36.802831653109529</v>
      </c>
      <c r="U79" s="64" t="e">
        <v>#N/A</v>
      </c>
      <c r="V79" s="64" t="e">
        <v>#N/A</v>
      </c>
      <c r="W79" s="64"/>
      <c r="X79" s="64"/>
      <c r="Y79" s="64">
        <v>19.322211889303311</v>
      </c>
      <c r="Z79" s="107">
        <v>13.619041491140029</v>
      </c>
    </row>
    <row r="80" spans="1:26" x14ac:dyDescent="0.25">
      <c r="A80" s="52" t="str">
        <f>CONCATENATE(C74," - ",D80,"%")</f>
        <v>Qtest (input) - 40%</v>
      </c>
      <c r="C80" s="123"/>
      <c r="D80" s="94">
        <v>40</v>
      </c>
      <c r="E80" s="64">
        <v>21.346295130707947</v>
      </c>
      <c r="F80" s="64">
        <v>18.095323952498003</v>
      </c>
      <c r="G80" s="64">
        <v>18.459039363639508</v>
      </c>
      <c r="H80" s="64">
        <v>17.726540489011644</v>
      </c>
      <c r="I80" s="64">
        <v>17.243100151713396</v>
      </c>
      <c r="J80" s="64">
        <v>19.935642891046328</v>
      </c>
      <c r="K80" s="64">
        <v>13.264581137393716</v>
      </c>
      <c r="L80" s="64">
        <v>19.009103911387296</v>
      </c>
      <c r="M80" s="64">
        <v>19.010377118375843</v>
      </c>
      <c r="N80" s="64">
        <v>27.421195603210133</v>
      </c>
      <c r="O80" s="64">
        <v>15.218601200763491</v>
      </c>
      <c r="P80" s="64">
        <v>25.520716700017349</v>
      </c>
      <c r="Q80" s="64">
        <v>26.827843334998608</v>
      </c>
      <c r="R80" s="64">
        <v>20.246174811729997</v>
      </c>
      <c r="S80" s="64">
        <v>10.229932942852608</v>
      </c>
      <c r="T80" s="64">
        <v>35.430833695363624</v>
      </c>
      <c r="U80" s="64">
        <v>15.714564543466945</v>
      </c>
      <c r="V80" s="64">
        <v>20.702703211068993</v>
      </c>
      <c r="W80" s="64"/>
      <c r="X80" s="64"/>
      <c r="Y80" s="64">
        <v>19.065875853816156</v>
      </c>
      <c r="Z80" s="107">
        <v>13.036773457304784</v>
      </c>
    </row>
    <row r="81" spans="1:26" x14ac:dyDescent="0.25">
      <c r="A81" s="52" t="str">
        <f>CONCATENATE(C74," - ",D81,"%")</f>
        <v>Qtest (input) - 50%</v>
      </c>
      <c r="C81" s="123"/>
      <c r="D81" s="94">
        <v>50</v>
      </c>
      <c r="E81" s="64" t="e">
        <v>#N/A</v>
      </c>
      <c r="F81" s="64">
        <v>19.200615068263055</v>
      </c>
      <c r="G81" s="64" t="e">
        <v>#N/A</v>
      </c>
      <c r="H81" s="64">
        <v>17.055500198120527</v>
      </c>
      <c r="I81" s="64" t="e">
        <v>#N/A</v>
      </c>
      <c r="J81" s="64">
        <v>19.833520749713692</v>
      </c>
      <c r="K81" s="64" t="e">
        <v>#N/A</v>
      </c>
      <c r="L81" s="64">
        <v>18.208738950390423</v>
      </c>
      <c r="M81" s="64">
        <v>18.16334455597779</v>
      </c>
      <c r="N81" s="64">
        <v>26.256278457400658</v>
      </c>
      <c r="O81" s="64">
        <v>14.539107463560644</v>
      </c>
      <c r="P81" s="64">
        <v>24.135066276639769</v>
      </c>
      <c r="Q81" s="64" t="e">
        <v>#N/A</v>
      </c>
      <c r="R81" s="64">
        <v>19.322967972948117</v>
      </c>
      <c r="S81" s="64" t="e">
        <v>#N/A</v>
      </c>
      <c r="T81" s="64">
        <v>34.185190741840877</v>
      </c>
      <c r="U81" s="64" t="e">
        <v>#N/A</v>
      </c>
      <c r="V81" s="64" t="e">
        <v>#N/A</v>
      </c>
      <c r="W81" s="64"/>
      <c r="X81" s="64"/>
      <c r="Y81" s="64">
        <v>18.85823836347215</v>
      </c>
      <c r="Z81" s="107">
        <v>12.369245825871939</v>
      </c>
    </row>
    <row r="82" spans="1:26" ht="15.75" thickBot="1" x14ac:dyDescent="0.3">
      <c r="A82" s="52" t="str">
        <f>CONCATENATE(C74," - ",D82,"%")</f>
        <v>Qtest (input) - 60%</v>
      </c>
      <c r="C82" s="124"/>
      <c r="D82" s="95">
        <v>60</v>
      </c>
      <c r="E82" s="19" t="e">
        <v>#N/A</v>
      </c>
      <c r="F82" s="19">
        <v>18.404710951108797</v>
      </c>
      <c r="G82" s="19" t="e">
        <v>#N/A</v>
      </c>
      <c r="H82" s="19">
        <v>16.446526992612434</v>
      </c>
      <c r="I82" s="19" t="e">
        <v>#N/A</v>
      </c>
      <c r="J82" s="19">
        <v>19.765726886170398</v>
      </c>
      <c r="K82" s="19" t="e">
        <v>#N/A</v>
      </c>
      <c r="L82" s="19">
        <v>17.471344954606977</v>
      </c>
      <c r="M82" s="19">
        <v>17.520865937879577</v>
      </c>
      <c r="N82" s="19">
        <v>25.161757341371679</v>
      </c>
      <c r="O82" s="19">
        <v>14.033572721985077</v>
      </c>
      <c r="P82" s="19">
        <v>22.914192960116257</v>
      </c>
      <c r="Q82" s="19" t="e">
        <v>#N/A</v>
      </c>
      <c r="R82" s="19">
        <v>18.516461802941176</v>
      </c>
      <c r="S82" s="19" t="e">
        <v>#N/A</v>
      </c>
      <c r="T82" s="19">
        <v>32.420596711345965</v>
      </c>
      <c r="U82" s="19" t="e">
        <v>#N/A</v>
      </c>
      <c r="V82" s="19" t="e">
        <v>#N/A</v>
      </c>
      <c r="W82" s="19"/>
      <c r="X82" s="19"/>
      <c r="Y82" s="19">
        <v>18.779436360073746</v>
      </c>
      <c r="Z82" s="23">
        <v>11.821109237463126</v>
      </c>
    </row>
    <row r="83" spans="1:26" ht="19.5" thickBot="1" x14ac:dyDescent="0.35">
      <c r="C83" s="40" t="str">
        <f>List!$B$11</f>
        <v>Flue gases temperatures</v>
      </c>
      <c r="D83" s="45" t="s">
        <v>195</v>
      </c>
      <c r="E83" s="41"/>
      <c r="F83" s="41"/>
      <c r="G83" s="41"/>
      <c r="H83" s="41"/>
      <c r="I83" s="41"/>
      <c r="J83" s="41"/>
      <c r="K83" s="41"/>
      <c r="L83" s="41"/>
      <c r="M83" s="41"/>
      <c r="N83" s="41"/>
      <c r="O83" s="41"/>
      <c r="P83" s="41"/>
      <c r="Q83" s="41"/>
      <c r="R83" s="41"/>
      <c r="S83" s="41"/>
      <c r="T83" s="41"/>
      <c r="U83" s="41"/>
      <c r="V83" s="41"/>
      <c r="W83" s="41"/>
      <c r="X83" s="41"/>
      <c r="Y83" s="41"/>
      <c r="Z83" s="42"/>
    </row>
    <row r="84" spans="1:26" x14ac:dyDescent="0.25">
      <c r="A84" s="52" t="str">
        <f>CONCATENATE(C83," - ",D84,"%")</f>
        <v>Flue gases temperatures - 0%</v>
      </c>
      <c r="C84" s="122" t="s">
        <v>124</v>
      </c>
      <c r="D84" s="11">
        <v>0</v>
      </c>
      <c r="E84" s="20">
        <v>55.74</v>
      </c>
      <c r="F84" s="20" t="e">
        <v>#N/A</v>
      </c>
      <c r="G84" s="20">
        <v>55.973528726061602</v>
      </c>
      <c r="H84" s="20">
        <v>70.352133111480882</v>
      </c>
      <c r="I84" s="20">
        <v>60.518850957535385</v>
      </c>
      <c r="J84" s="20">
        <v>59.3</v>
      </c>
      <c r="K84" s="20">
        <v>53.9</v>
      </c>
      <c r="L84" s="20">
        <v>50.6</v>
      </c>
      <c r="M84" s="20">
        <v>48.2</v>
      </c>
      <c r="N84" s="20">
        <v>62.8</v>
      </c>
      <c r="O84" s="20">
        <v>54.8</v>
      </c>
      <c r="P84" s="20">
        <v>49.6</v>
      </c>
      <c r="Q84" s="20">
        <v>56.08209414367677</v>
      </c>
      <c r="R84" s="20">
        <v>73.599999999999994</v>
      </c>
      <c r="S84" s="20">
        <v>66.485006346111149</v>
      </c>
      <c r="T84" s="20">
        <v>56.72</v>
      </c>
      <c r="U84" s="20">
        <v>48.79</v>
      </c>
      <c r="V84" s="20">
        <v>54.6</v>
      </c>
      <c r="W84" s="20"/>
      <c r="X84" s="20"/>
      <c r="Y84" s="20">
        <v>55.6</v>
      </c>
      <c r="Z84" s="21">
        <v>52.2</v>
      </c>
    </row>
    <row r="85" spans="1:26" x14ac:dyDescent="0.25">
      <c r="A85" s="52" t="str">
        <f>CONCATENATE(C83," - ",D85,"%")</f>
        <v>Flue gases temperatures - 10%</v>
      </c>
      <c r="C85" s="123"/>
      <c r="D85" s="94">
        <v>10</v>
      </c>
      <c r="E85" s="64">
        <v>56.4</v>
      </c>
      <c r="F85" s="64" t="e">
        <v>#N/A</v>
      </c>
      <c r="G85" s="64" t="e">
        <v>#N/A</v>
      </c>
      <c r="H85" s="64">
        <v>68.970244813277986</v>
      </c>
      <c r="I85" s="64" t="e">
        <v>#N/A</v>
      </c>
      <c r="J85" s="64">
        <v>59.5</v>
      </c>
      <c r="K85" s="64">
        <v>53.6</v>
      </c>
      <c r="L85" s="64">
        <v>50.5</v>
      </c>
      <c r="M85" s="64">
        <v>48.3</v>
      </c>
      <c r="N85" s="64">
        <v>62</v>
      </c>
      <c r="O85" s="64">
        <v>54.1</v>
      </c>
      <c r="P85" s="64">
        <v>49.4</v>
      </c>
      <c r="Q85" s="64">
        <v>55.587635945129406</v>
      </c>
      <c r="R85" s="64">
        <v>74.599999999999994</v>
      </c>
      <c r="S85" s="64" t="e">
        <v>#N/A</v>
      </c>
      <c r="T85" s="64">
        <v>56.63</v>
      </c>
      <c r="U85" s="64" t="e">
        <v>#N/A</v>
      </c>
      <c r="V85" s="64" t="e">
        <v>#N/A</v>
      </c>
      <c r="W85" s="64"/>
      <c r="X85" s="64"/>
      <c r="Y85" s="64">
        <v>55.5</v>
      </c>
      <c r="Z85" s="107">
        <v>52</v>
      </c>
    </row>
    <row r="86" spans="1:26" ht="15" customHeight="1" x14ac:dyDescent="0.25">
      <c r="A86" s="52" t="str">
        <f>CONCATENATE(C83," - ",D86,"%")</f>
        <v>Flue gases temperatures - 20%</v>
      </c>
      <c r="C86" s="123"/>
      <c r="D86" s="94">
        <v>20</v>
      </c>
      <c r="E86" s="64" t="e">
        <v>#N/A</v>
      </c>
      <c r="F86" s="64" t="e">
        <v>#N/A</v>
      </c>
      <c r="G86" s="64" t="e">
        <v>#N/A</v>
      </c>
      <c r="H86" s="64">
        <v>68.388753462603873</v>
      </c>
      <c r="I86" s="64" t="e">
        <v>#N/A</v>
      </c>
      <c r="J86" s="64" t="e">
        <v>#N/A</v>
      </c>
      <c r="K86" s="64" t="e">
        <v>#N/A</v>
      </c>
      <c r="L86" s="64" t="e">
        <v>#N/A</v>
      </c>
      <c r="M86" s="64" t="e">
        <v>#N/A</v>
      </c>
      <c r="N86" s="64" t="e">
        <v>#N/A</v>
      </c>
      <c r="O86" s="64" t="e">
        <v>#N/A</v>
      </c>
      <c r="P86" s="64" t="e">
        <v>#N/A</v>
      </c>
      <c r="Q86" s="64">
        <v>55.328616093444836</v>
      </c>
      <c r="R86" s="64" t="e">
        <v>#N/A</v>
      </c>
      <c r="S86" s="64" t="e">
        <v>#N/A</v>
      </c>
      <c r="T86" s="64">
        <v>55.63</v>
      </c>
      <c r="U86" s="64" t="e">
        <v>#N/A</v>
      </c>
      <c r="V86" s="64" t="e">
        <v>#N/A</v>
      </c>
      <c r="W86" s="64"/>
      <c r="X86" s="64"/>
      <c r="Y86" s="64" t="e">
        <v>#N/A</v>
      </c>
      <c r="Z86" s="107" t="e">
        <v>#N/A</v>
      </c>
    </row>
    <row r="87" spans="1:26" ht="81" customHeight="1" x14ac:dyDescent="0.25">
      <c r="A87" s="52" t="str">
        <f>CONCATENATE(C83," - ",D87,"%")</f>
        <v>Flue gases temperatures - 23%</v>
      </c>
      <c r="C87" s="123"/>
      <c r="D87" s="94">
        <v>23</v>
      </c>
      <c r="E87" s="64">
        <v>55.03</v>
      </c>
      <c r="F87" s="64" t="e">
        <v>#N/A</v>
      </c>
      <c r="G87" s="64">
        <v>55.20505412156534</v>
      </c>
      <c r="H87" s="64">
        <v>68.612807212205254</v>
      </c>
      <c r="I87" s="64">
        <v>58.936579517069227</v>
      </c>
      <c r="J87" s="64">
        <v>60.4</v>
      </c>
      <c r="K87" s="64">
        <v>53.3</v>
      </c>
      <c r="L87" s="64">
        <v>50.4</v>
      </c>
      <c r="M87" s="64">
        <v>47.7</v>
      </c>
      <c r="N87" s="64">
        <v>61.8</v>
      </c>
      <c r="O87" s="64">
        <v>53.3</v>
      </c>
      <c r="P87" s="64">
        <v>49.1</v>
      </c>
      <c r="Q87" s="64">
        <v>54.898121784973156</v>
      </c>
      <c r="R87" s="64">
        <v>74.8</v>
      </c>
      <c r="S87" s="64">
        <v>65.696288694999922</v>
      </c>
      <c r="T87" s="64">
        <v>56</v>
      </c>
      <c r="U87" s="64">
        <v>48.64</v>
      </c>
      <c r="V87" s="64">
        <v>53.61</v>
      </c>
      <c r="W87" s="64"/>
      <c r="X87" s="64"/>
      <c r="Y87" s="64">
        <v>55.2</v>
      </c>
      <c r="Z87" s="107">
        <v>51.7</v>
      </c>
    </row>
    <row r="88" spans="1:26" x14ac:dyDescent="0.25">
      <c r="A88" s="52" t="str">
        <f>CONCATENATE(C83," - ",D88,"%")</f>
        <v>Flue gases temperatures - 30%</v>
      </c>
      <c r="C88" s="123"/>
      <c r="D88" s="94">
        <v>30</v>
      </c>
      <c r="E88" s="64">
        <v>54.79</v>
      </c>
      <c r="F88" s="64" t="e">
        <v>#N/A</v>
      </c>
      <c r="G88" s="64" t="e">
        <v>#N/A</v>
      </c>
      <c r="H88" s="64">
        <v>67.657877947295404</v>
      </c>
      <c r="I88" s="64" t="e">
        <v>#N/A</v>
      </c>
      <c r="J88" s="64">
        <v>59.9</v>
      </c>
      <c r="K88" s="64">
        <v>53.1</v>
      </c>
      <c r="L88" s="64">
        <v>50.3</v>
      </c>
      <c r="M88" s="64">
        <v>47.5</v>
      </c>
      <c r="N88" s="64">
        <v>59.2</v>
      </c>
      <c r="O88" s="64">
        <v>53</v>
      </c>
      <c r="P88" s="64">
        <v>48.8</v>
      </c>
      <c r="Q88" s="64">
        <v>53.72424502258302</v>
      </c>
      <c r="R88" s="64">
        <v>75.5</v>
      </c>
      <c r="S88" s="64" t="e">
        <v>#N/A</v>
      </c>
      <c r="T88" s="64">
        <v>55.3</v>
      </c>
      <c r="U88" s="64" t="e">
        <v>#N/A</v>
      </c>
      <c r="V88" s="64" t="e">
        <v>#N/A</v>
      </c>
      <c r="W88" s="64"/>
      <c r="X88" s="64"/>
      <c r="Y88" s="64">
        <v>55.1</v>
      </c>
      <c r="Z88" s="107">
        <v>51.5</v>
      </c>
    </row>
    <row r="89" spans="1:26" x14ac:dyDescent="0.25">
      <c r="A89" s="52" t="str">
        <f>CONCATENATE(C83," - ",D89,"%")</f>
        <v>Flue gases temperatures - 40%</v>
      </c>
      <c r="C89" s="123"/>
      <c r="D89" s="94">
        <v>40</v>
      </c>
      <c r="E89" s="64">
        <v>54.56</v>
      </c>
      <c r="F89" s="64" t="e">
        <v>#N/A</v>
      </c>
      <c r="G89" s="64">
        <v>54.444954204829322</v>
      </c>
      <c r="H89" s="64">
        <v>66.814650969529069</v>
      </c>
      <c r="I89" s="64">
        <v>57.60984429641961</v>
      </c>
      <c r="J89" s="64">
        <v>59</v>
      </c>
      <c r="K89" s="64">
        <v>52.8</v>
      </c>
      <c r="L89" s="64">
        <v>50</v>
      </c>
      <c r="M89" s="64">
        <v>47.6</v>
      </c>
      <c r="N89" s="64">
        <v>59.6</v>
      </c>
      <c r="O89" s="64">
        <v>52.7</v>
      </c>
      <c r="P89" s="64">
        <v>48.4</v>
      </c>
      <c r="Q89" s="64">
        <v>53.541695545959485</v>
      </c>
      <c r="R89" s="64">
        <v>75</v>
      </c>
      <c r="S89" s="64">
        <v>65.273023280701679</v>
      </c>
      <c r="T89" s="64">
        <v>55.01</v>
      </c>
      <c r="U89" s="64">
        <v>48.6</v>
      </c>
      <c r="V89" s="64">
        <v>53.13</v>
      </c>
      <c r="W89" s="64"/>
      <c r="X89" s="64"/>
      <c r="Y89" s="64">
        <v>55</v>
      </c>
      <c r="Z89" s="107">
        <v>51.3</v>
      </c>
    </row>
    <row r="90" spans="1:26" x14ac:dyDescent="0.25">
      <c r="A90" s="52" t="str">
        <f>CONCATENATE(C83," - ",D90,"%")</f>
        <v>Flue gases temperatures - 50%</v>
      </c>
      <c r="C90" s="123"/>
      <c r="D90" s="94">
        <v>50</v>
      </c>
      <c r="E90" s="64" t="e">
        <v>#N/A</v>
      </c>
      <c r="F90" s="64" t="e">
        <v>#N/A</v>
      </c>
      <c r="G90" s="64" t="e">
        <v>#N/A</v>
      </c>
      <c r="H90" s="64">
        <v>65.193311203319496</v>
      </c>
      <c r="I90" s="64" t="e">
        <v>#N/A</v>
      </c>
      <c r="J90" s="64">
        <v>58.7</v>
      </c>
      <c r="K90" s="64" t="e">
        <v>#N/A</v>
      </c>
      <c r="L90" s="64">
        <v>49.6</v>
      </c>
      <c r="M90" s="64">
        <v>47.6</v>
      </c>
      <c r="N90" s="64">
        <v>57.2</v>
      </c>
      <c r="O90" s="64">
        <v>52.5</v>
      </c>
      <c r="P90" s="64">
        <v>48</v>
      </c>
      <c r="Q90" s="64" t="e">
        <v>#N/A</v>
      </c>
      <c r="R90" s="64">
        <v>75.599999999999994</v>
      </c>
      <c r="S90" s="64" t="e">
        <v>#N/A</v>
      </c>
      <c r="T90" s="64">
        <v>54.96</v>
      </c>
      <c r="U90" s="64" t="e">
        <v>#N/A</v>
      </c>
      <c r="V90" s="64" t="e">
        <v>#N/A</v>
      </c>
      <c r="W90" s="64"/>
      <c r="X90" s="64"/>
      <c r="Y90" s="64">
        <v>55.1</v>
      </c>
      <c r="Z90" s="107">
        <v>51.1</v>
      </c>
    </row>
    <row r="91" spans="1:26" ht="15.75" thickBot="1" x14ac:dyDescent="0.3">
      <c r="A91" s="52" t="str">
        <f>CONCATENATE(C83," - ",D91,"%")</f>
        <v>Flue gases temperatures - 60%</v>
      </c>
      <c r="C91" s="124"/>
      <c r="D91" s="95">
        <v>60</v>
      </c>
      <c r="E91" s="116" t="e">
        <v>#N/A</v>
      </c>
      <c r="F91" s="116" t="e">
        <v>#N/A</v>
      </c>
      <c r="G91" s="116" t="e">
        <v>#N/A</v>
      </c>
      <c r="H91" s="116" t="e">
        <v>#N/A</v>
      </c>
      <c r="I91" s="116" t="e">
        <v>#N/A</v>
      </c>
      <c r="J91" s="116">
        <v>58.9</v>
      </c>
      <c r="K91" s="116" t="e">
        <v>#N/A</v>
      </c>
      <c r="L91" s="116">
        <v>49.3</v>
      </c>
      <c r="M91" s="116">
        <v>46.8</v>
      </c>
      <c r="N91" s="116">
        <v>57</v>
      </c>
      <c r="O91" s="116">
        <v>51.7</v>
      </c>
      <c r="P91" s="116">
        <v>47.6</v>
      </c>
      <c r="Q91" s="116" t="e">
        <v>#N/A</v>
      </c>
      <c r="R91" s="116">
        <v>74.2</v>
      </c>
      <c r="S91" s="116" t="e">
        <v>#N/A</v>
      </c>
      <c r="T91" s="116">
        <v>56</v>
      </c>
      <c r="U91" s="116" t="e">
        <v>#N/A</v>
      </c>
      <c r="V91" s="116" t="e">
        <v>#N/A</v>
      </c>
      <c r="W91" s="116"/>
      <c r="X91" s="116"/>
      <c r="Y91" s="116">
        <v>55.1</v>
      </c>
      <c r="Z91" s="108">
        <v>50.9</v>
      </c>
    </row>
    <row r="92" spans="1:26" ht="19.5" thickBot="1" x14ac:dyDescent="0.35">
      <c r="C92" s="40" t="str">
        <f>List!$B$9</f>
        <v>CO2 emissions</v>
      </c>
      <c r="D92" s="45" t="s">
        <v>196</v>
      </c>
      <c r="E92" s="41"/>
      <c r="F92" s="41"/>
      <c r="G92" s="41"/>
      <c r="H92" s="41"/>
      <c r="I92" s="41"/>
      <c r="J92" s="41"/>
      <c r="K92" s="41"/>
      <c r="L92" s="41"/>
      <c r="M92" s="41"/>
      <c r="N92" s="41"/>
      <c r="O92" s="41"/>
      <c r="P92" s="41"/>
      <c r="Q92" s="41"/>
      <c r="R92" s="41"/>
      <c r="S92" s="41"/>
      <c r="T92" s="41"/>
      <c r="U92" s="41"/>
      <c r="V92" s="41"/>
      <c r="W92" s="41"/>
      <c r="X92" s="41"/>
      <c r="Y92" s="41"/>
      <c r="Z92" s="42"/>
    </row>
    <row r="93" spans="1:26" x14ac:dyDescent="0.25">
      <c r="A93" s="52" t="str">
        <f>CONCATENATE(C92," - ",D93,"%")</f>
        <v>CO2 emissions - 0%</v>
      </c>
      <c r="C93" s="122" t="s">
        <v>124</v>
      </c>
      <c r="D93" s="11">
        <v>0</v>
      </c>
      <c r="E93" s="20">
        <v>8.1999999999999993</v>
      </c>
      <c r="F93" s="20">
        <v>8.9499999999999993</v>
      </c>
      <c r="G93" s="20">
        <v>9.3484646128226547</v>
      </c>
      <c r="H93" s="20">
        <v>9.0653211314475826</v>
      </c>
      <c r="I93" s="20">
        <v>8.3965478767693593</v>
      </c>
      <c r="J93" s="20">
        <v>8.2799999999999994</v>
      </c>
      <c r="K93" s="20">
        <v>9.07</v>
      </c>
      <c r="L93" s="20">
        <v>9.43</v>
      </c>
      <c r="M93" s="20">
        <v>9.17</v>
      </c>
      <c r="N93" s="20">
        <v>8.31</v>
      </c>
      <c r="O93" s="20">
        <v>8.5</v>
      </c>
      <c r="P93" s="20">
        <v>8.6300000000000008</v>
      </c>
      <c r="Q93" s="20">
        <v>8.4867000579833984</v>
      </c>
      <c r="R93" s="20">
        <v>8.19</v>
      </c>
      <c r="S93" s="20">
        <v>9.164410739444433</v>
      </c>
      <c r="T93" s="20">
        <v>8.9619999999999997</v>
      </c>
      <c r="U93" s="20">
        <v>9.16</v>
      </c>
      <c r="V93" s="20">
        <v>9.09</v>
      </c>
      <c r="W93" s="20"/>
      <c r="X93" s="20"/>
      <c r="Y93" s="20">
        <v>8.32</v>
      </c>
      <c r="Z93" s="21">
        <v>9.15</v>
      </c>
    </row>
    <row r="94" spans="1:26" x14ac:dyDescent="0.25">
      <c r="A94" s="52" t="str">
        <f>CONCATENATE(C92," - ",D94,"%")</f>
        <v>CO2 emissions - 10%</v>
      </c>
      <c r="C94" s="123"/>
      <c r="D94" s="94">
        <v>10</v>
      </c>
      <c r="E94" s="64">
        <v>7.5727914438502335</v>
      </c>
      <c r="F94" s="64" t="e">
        <v>#N/A</v>
      </c>
      <c r="G94" s="64" t="e">
        <v>#N/A</v>
      </c>
      <c r="H94" s="64">
        <v>8.3360580912863078</v>
      </c>
      <c r="I94" s="64" t="e">
        <v>#N/A</v>
      </c>
      <c r="J94" s="64">
        <v>7.59</v>
      </c>
      <c r="K94" s="64">
        <v>8.51</v>
      </c>
      <c r="L94" s="64">
        <v>8.83</v>
      </c>
      <c r="M94" s="64">
        <v>8.6</v>
      </c>
      <c r="N94" s="64">
        <v>7.98</v>
      </c>
      <c r="O94" s="64">
        <v>7.56</v>
      </c>
      <c r="P94" s="64">
        <v>8.01</v>
      </c>
      <c r="Q94" s="64">
        <v>7.9400539398193359</v>
      </c>
      <c r="R94" s="64">
        <v>7.78</v>
      </c>
      <c r="S94" s="64" t="e">
        <v>#N/A</v>
      </c>
      <c r="T94" s="64">
        <v>8.4632922556973114</v>
      </c>
      <c r="U94" s="64" t="e">
        <v>#N/A</v>
      </c>
      <c r="V94" s="64" t="e">
        <v>#N/A</v>
      </c>
      <c r="W94" s="64"/>
      <c r="X94" s="64"/>
      <c r="Y94" s="64">
        <v>7.76</v>
      </c>
      <c r="Z94" s="107">
        <v>8.57</v>
      </c>
    </row>
    <row r="95" spans="1:26" x14ac:dyDescent="0.25">
      <c r="A95" s="52" t="str">
        <f>CONCATENATE(C92," - ",D95,"%")</f>
        <v>CO2 emissions - 20%</v>
      </c>
      <c r="C95" s="123"/>
      <c r="D95" s="94">
        <v>20</v>
      </c>
      <c r="E95" s="64" t="e">
        <v>#N/A</v>
      </c>
      <c r="F95" s="64" t="e">
        <v>#N/A</v>
      </c>
      <c r="G95" s="64" t="e">
        <v>#N/A</v>
      </c>
      <c r="H95" s="64">
        <v>7.8190858725761849</v>
      </c>
      <c r="I95" s="64" t="e">
        <v>#N/A</v>
      </c>
      <c r="J95" s="64" t="e">
        <v>#N/A</v>
      </c>
      <c r="K95" s="64" t="e">
        <v>#N/A</v>
      </c>
      <c r="L95" s="64" t="e">
        <v>#N/A</v>
      </c>
      <c r="M95" s="64" t="e">
        <v>#N/A</v>
      </c>
      <c r="N95" s="64" t="e">
        <v>#N/A</v>
      </c>
      <c r="O95" s="64" t="e">
        <v>#N/A</v>
      </c>
      <c r="P95" s="64" t="e">
        <v>#N/A</v>
      </c>
      <c r="Q95" s="64">
        <v>7.3985576629638672</v>
      </c>
      <c r="R95" s="64" t="e">
        <v>#N/A</v>
      </c>
      <c r="S95" s="64" t="e">
        <v>#N/A</v>
      </c>
      <c r="T95" s="64">
        <v>7.9880000000000004</v>
      </c>
      <c r="U95" s="64" t="e">
        <v>#N/A</v>
      </c>
      <c r="V95" s="64" t="e">
        <v>#N/A</v>
      </c>
      <c r="W95" s="64"/>
      <c r="X95" s="64"/>
      <c r="Y95" s="64" t="e">
        <v>#N/A</v>
      </c>
      <c r="Z95" s="107" t="e">
        <v>#N/A</v>
      </c>
    </row>
    <row r="96" spans="1:26" x14ac:dyDescent="0.25">
      <c r="A96" s="52" t="str">
        <f>CONCATENATE(C92," - ",D96,"%")</f>
        <v>CO2 emissions - 23%</v>
      </c>
      <c r="C96" s="123"/>
      <c r="D96" s="94">
        <v>23</v>
      </c>
      <c r="E96" s="64">
        <v>6.98</v>
      </c>
      <c r="F96" s="64">
        <v>7.8</v>
      </c>
      <c r="G96" s="64">
        <v>8.127238134887584</v>
      </c>
      <c r="H96" s="64">
        <v>7.7459417475727781</v>
      </c>
      <c r="I96" s="64">
        <v>6.90596919233972</v>
      </c>
      <c r="J96" s="64">
        <v>6.75</v>
      </c>
      <c r="K96" s="64">
        <v>7.75</v>
      </c>
      <c r="L96" s="64">
        <v>8</v>
      </c>
      <c r="M96" s="64">
        <v>7.8</v>
      </c>
      <c r="N96" s="64">
        <v>7.34</v>
      </c>
      <c r="O96" s="64">
        <v>6.58</v>
      </c>
      <c r="P96" s="64">
        <v>7.14</v>
      </c>
      <c r="Q96" s="64">
        <v>7.2336037953694658</v>
      </c>
      <c r="R96" s="64">
        <v>7.15</v>
      </c>
      <c r="S96" s="64">
        <v>7.8408977388887804</v>
      </c>
      <c r="T96" s="64">
        <v>7.7789914403112279</v>
      </c>
      <c r="U96" s="64">
        <v>7.85</v>
      </c>
      <c r="V96" s="64">
        <v>7.97</v>
      </c>
      <c r="W96" s="64"/>
      <c r="X96" s="64"/>
      <c r="Y96" s="64">
        <v>7.14</v>
      </c>
      <c r="Z96" s="107">
        <v>7.78</v>
      </c>
    </row>
    <row r="97" spans="1:26" x14ac:dyDescent="0.25">
      <c r="A97" s="52" t="str">
        <f>CONCATENATE(C92," - ",D97,"%")</f>
        <v>CO2 emissions - 30%</v>
      </c>
      <c r="C97" s="123"/>
      <c r="D97" s="94">
        <v>30</v>
      </c>
      <c r="E97" s="64">
        <v>6.63</v>
      </c>
      <c r="F97" s="64" t="e">
        <v>#N/A</v>
      </c>
      <c r="G97" s="64" t="e">
        <v>#N/A</v>
      </c>
      <c r="H97" s="64">
        <v>7.2503411927878449</v>
      </c>
      <c r="I97" s="64" t="e">
        <v>#N/A</v>
      </c>
      <c r="J97" s="64">
        <v>6.35</v>
      </c>
      <c r="K97" s="64">
        <v>7.33</v>
      </c>
      <c r="L97" s="64">
        <v>7.53</v>
      </c>
      <c r="M97" s="64">
        <v>7.35</v>
      </c>
      <c r="N97" s="64">
        <v>6.94</v>
      </c>
      <c r="O97" s="64">
        <v>6.13</v>
      </c>
      <c r="P97" s="64">
        <v>6.69</v>
      </c>
      <c r="Q97" s="64">
        <v>6.8216005961100263</v>
      </c>
      <c r="R97" s="64">
        <v>6.7</v>
      </c>
      <c r="S97" s="64" t="e">
        <v>#N/A</v>
      </c>
      <c r="T97" s="64">
        <v>7.4269999999999996</v>
      </c>
      <c r="U97" s="64" t="e">
        <v>#N/A</v>
      </c>
      <c r="V97" s="64" t="e">
        <v>#N/A</v>
      </c>
      <c r="W97" s="64"/>
      <c r="X97" s="64"/>
      <c r="Y97" s="64">
        <v>6.83</v>
      </c>
      <c r="Z97" s="107">
        <v>7.35</v>
      </c>
    </row>
    <row r="98" spans="1:26" x14ac:dyDescent="0.25">
      <c r="A98" s="52" t="str">
        <f>CONCATENATE(C92," - ",D98,"%")</f>
        <v>CO2 emissions - 40%</v>
      </c>
      <c r="C98" s="123"/>
      <c r="D98" s="94">
        <v>40</v>
      </c>
      <c r="E98" s="64">
        <v>6.08</v>
      </c>
      <c r="F98" s="64">
        <v>6.38</v>
      </c>
      <c r="G98" s="64">
        <v>6.9898742714404438</v>
      </c>
      <c r="H98" s="64">
        <v>6.6593739612188303</v>
      </c>
      <c r="I98" s="64">
        <v>5.7779925062448152</v>
      </c>
      <c r="J98" s="64">
        <v>5.81</v>
      </c>
      <c r="K98" s="64">
        <v>6.69</v>
      </c>
      <c r="L98" s="64">
        <v>6.84</v>
      </c>
      <c r="M98" s="64">
        <v>6.68</v>
      </c>
      <c r="N98" s="64">
        <v>6.3</v>
      </c>
      <c r="O98" s="64">
        <v>5.53</v>
      </c>
      <c r="P98" s="64">
        <v>5.99</v>
      </c>
      <c r="Q98" s="64">
        <v>6.2117258707682295</v>
      </c>
      <c r="R98" s="64">
        <v>6.08</v>
      </c>
      <c r="S98" s="64">
        <v>6.9101153129825263</v>
      </c>
      <c r="T98" s="64">
        <v>6.7220000000000004</v>
      </c>
      <c r="U98" s="64">
        <v>6.83</v>
      </c>
      <c r="V98" s="64">
        <v>6.99</v>
      </c>
      <c r="W98" s="64"/>
      <c r="X98" s="64"/>
      <c r="Y98" s="64">
        <v>6.4</v>
      </c>
      <c r="Z98" s="107">
        <v>6.7</v>
      </c>
    </row>
    <row r="99" spans="1:26" x14ac:dyDescent="0.25">
      <c r="A99" s="52" t="str">
        <f>CONCATENATE(C92," - ",D99,"%")</f>
        <v>CO2 emissions - 50%</v>
      </c>
      <c r="C99" s="123"/>
      <c r="D99" s="94">
        <v>50</v>
      </c>
      <c r="E99" s="64" t="e">
        <v>#N/A</v>
      </c>
      <c r="F99" s="64">
        <v>5.4</v>
      </c>
      <c r="G99" s="64" t="e">
        <v>#N/A</v>
      </c>
      <c r="H99" s="64">
        <v>5.9676851595006797</v>
      </c>
      <c r="I99" s="64" t="e">
        <v>#N/A</v>
      </c>
      <c r="J99" s="64">
        <v>5.28</v>
      </c>
      <c r="K99" s="64" t="e">
        <v>#N/A</v>
      </c>
      <c r="L99" s="64">
        <v>6.08</v>
      </c>
      <c r="M99" s="64">
        <v>6</v>
      </c>
      <c r="N99" s="64">
        <v>5.61</v>
      </c>
      <c r="O99" s="64">
        <v>4.9400000000000004</v>
      </c>
      <c r="P99" s="64">
        <v>5.23</v>
      </c>
      <c r="Q99" s="64" t="e">
        <v>#N/A</v>
      </c>
      <c r="R99" s="64">
        <v>5.41</v>
      </c>
      <c r="S99" s="64" t="e">
        <v>#N/A</v>
      </c>
      <c r="T99" s="64">
        <v>6.0229999999999997</v>
      </c>
      <c r="U99" s="64" t="e">
        <v>#N/A</v>
      </c>
      <c r="V99" s="64" t="e">
        <v>#N/A</v>
      </c>
      <c r="W99" s="64"/>
      <c r="X99" s="64"/>
      <c r="Y99" s="64">
        <v>5.95</v>
      </c>
      <c r="Z99" s="107">
        <v>6</v>
      </c>
    </row>
    <row r="100" spans="1:26" ht="15.75" thickBot="1" x14ac:dyDescent="0.3">
      <c r="A100" s="52" t="str">
        <f>CONCATENATE(C92," - ",D100,"%")</f>
        <v>CO2 emissions - 60%</v>
      </c>
      <c r="C100" s="124"/>
      <c r="D100" s="95">
        <v>60</v>
      </c>
      <c r="E100" s="116" t="e">
        <v>#N/A</v>
      </c>
      <c r="F100" s="116">
        <v>4.6900000000000004</v>
      </c>
      <c r="G100" s="116" t="e">
        <v>#N/A</v>
      </c>
      <c r="H100" s="116">
        <v>5.3225352697095403</v>
      </c>
      <c r="I100" s="116" t="e">
        <v>#N/A</v>
      </c>
      <c r="J100" s="116">
        <v>4.7300000000000004</v>
      </c>
      <c r="K100" s="116" t="e">
        <v>#N/A</v>
      </c>
      <c r="L100" s="116">
        <v>5.26</v>
      </c>
      <c r="M100" s="116">
        <v>5.28</v>
      </c>
      <c r="N100" s="116">
        <v>4.88</v>
      </c>
      <c r="O100" s="116">
        <v>4.26</v>
      </c>
      <c r="P100" s="116">
        <v>4.51</v>
      </c>
      <c r="Q100" s="116" t="e">
        <v>#N/A</v>
      </c>
      <c r="R100" s="116">
        <v>4.66</v>
      </c>
      <c r="S100" s="116" t="e">
        <v>#N/A</v>
      </c>
      <c r="T100" s="116">
        <v>5.314248030572597</v>
      </c>
      <c r="U100" s="116" t="e">
        <v>#N/A</v>
      </c>
      <c r="V100" s="116" t="e">
        <v>#N/A</v>
      </c>
      <c r="W100" s="116"/>
      <c r="X100" s="116"/>
      <c r="Y100" s="116">
        <v>5.41</v>
      </c>
      <c r="Z100" s="108">
        <v>5.23</v>
      </c>
    </row>
    <row r="101" spans="1:26" ht="19.5" thickBot="1" x14ac:dyDescent="0.35">
      <c r="C101" s="40" t="str">
        <f>List!$B$10</f>
        <v>O2 emissions</v>
      </c>
      <c r="D101" s="45" t="s">
        <v>196</v>
      </c>
      <c r="E101" s="41"/>
      <c r="F101" s="41"/>
      <c r="G101" s="41"/>
      <c r="H101" s="41"/>
      <c r="I101" s="41"/>
      <c r="J101" s="41"/>
      <c r="K101" s="41"/>
      <c r="L101" s="41"/>
      <c r="M101" s="41"/>
      <c r="N101" s="41"/>
      <c r="O101" s="41"/>
      <c r="P101" s="41"/>
      <c r="Q101" s="41"/>
      <c r="R101" s="41"/>
      <c r="S101" s="41"/>
      <c r="T101" s="41"/>
      <c r="U101" s="41"/>
      <c r="V101" s="41"/>
      <c r="W101" s="41"/>
      <c r="X101" s="41"/>
      <c r="Y101" s="41"/>
      <c r="Z101" s="42"/>
    </row>
    <row r="102" spans="1:26" x14ac:dyDescent="0.25">
      <c r="A102" s="52" t="str">
        <f>CONCATENATE(C101," - ",D102,"%")</f>
        <v>O2 emissions - 0%</v>
      </c>
      <c r="C102" s="122" t="s">
        <v>124</v>
      </c>
      <c r="D102" s="11">
        <v>0</v>
      </c>
      <c r="E102" s="20">
        <v>5.95</v>
      </c>
      <c r="F102" s="20">
        <v>5.95</v>
      </c>
      <c r="G102" s="20">
        <v>4.1449508742714425</v>
      </c>
      <c r="H102" s="20">
        <v>4.7722529118136414</v>
      </c>
      <c r="I102" s="20">
        <v>5.9860699417152237</v>
      </c>
      <c r="J102" s="20">
        <v>5.94</v>
      </c>
      <c r="K102" s="20">
        <v>4.5999999999999996</v>
      </c>
      <c r="L102" s="20">
        <v>4.13</v>
      </c>
      <c r="M102" s="20">
        <v>4.29</v>
      </c>
      <c r="N102" s="20">
        <v>6.03</v>
      </c>
      <c r="O102" s="20">
        <v>5.58</v>
      </c>
      <c r="P102" s="20">
        <v>5.76</v>
      </c>
      <c r="Q102" s="20">
        <v>5.4557297637939461</v>
      </c>
      <c r="R102" s="20">
        <v>6.01</v>
      </c>
      <c r="S102" s="20">
        <v>4.7795201394444184</v>
      </c>
      <c r="T102" s="20">
        <v>4.6812279066147697</v>
      </c>
      <c r="U102" s="20" t="e">
        <v>#N/A</v>
      </c>
      <c r="V102" s="20">
        <v>5.72</v>
      </c>
      <c r="W102" s="20"/>
      <c r="X102" s="20"/>
      <c r="Y102" s="20">
        <v>6.03</v>
      </c>
      <c r="Z102" s="21">
        <v>4.37</v>
      </c>
    </row>
    <row r="103" spans="1:26" x14ac:dyDescent="0.25">
      <c r="A103" s="52" t="str">
        <f>CONCATENATE(C101," - ",D103,"%")</f>
        <v>O2 emissions - 10%</v>
      </c>
      <c r="C103" s="123"/>
      <c r="D103" s="94">
        <v>10</v>
      </c>
      <c r="E103" s="64">
        <v>6.7201283422459923</v>
      </c>
      <c r="F103" s="64" t="e">
        <v>#N/A</v>
      </c>
      <c r="G103" s="64" t="e">
        <v>#N/A</v>
      </c>
      <c r="H103" s="64">
        <v>5.3770082987551877</v>
      </c>
      <c r="I103" s="64" t="e">
        <v>#N/A</v>
      </c>
      <c r="J103" s="64">
        <v>6.77</v>
      </c>
      <c r="K103" s="64">
        <v>5.14</v>
      </c>
      <c r="L103" s="64">
        <v>4.75</v>
      </c>
      <c r="M103" s="64">
        <v>4.87</v>
      </c>
      <c r="N103" s="64">
        <v>6.27</v>
      </c>
      <c r="O103" s="64">
        <v>6.84</v>
      </c>
      <c r="P103" s="64">
        <v>6.5</v>
      </c>
      <c r="Q103" s="64">
        <v>6.0520790390014669</v>
      </c>
      <c r="R103" s="64">
        <v>6.34</v>
      </c>
      <c r="S103" s="64" t="e">
        <v>#N/A</v>
      </c>
      <c r="T103" s="64">
        <v>5.2804682012228499</v>
      </c>
      <c r="U103" s="64" t="e">
        <v>#N/A</v>
      </c>
      <c r="V103" s="64" t="e">
        <v>#N/A</v>
      </c>
      <c r="W103" s="64"/>
      <c r="X103" s="64"/>
      <c r="Y103" s="64">
        <v>6.64</v>
      </c>
      <c r="Z103" s="107">
        <v>4.9800000000000004</v>
      </c>
    </row>
    <row r="104" spans="1:26" x14ac:dyDescent="0.25">
      <c r="A104" s="52" t="str">
        <f>CONCATENATE(C101," - ",D104,"%")</f>
        <v>O2 emissions - 20%</v>
      </c>
      <c r="C104" s="123"/>
      <c r="D104" s="94">
        <v>20</v>
      </c>
      <c r="E104" s="64" t="e">
        <v>#N/A</v>
      </c>
      <c r="F104" s="64" t="e">
        <v>#N/A</v>
      </c>
      <c r="G104" s="64" t="e">
        <v>#N/A</v>
      </c>
      <c r="H104" s="64">
        <v>5.9859030470914254</v>
      </c>
      <c r="I104" s="64" t="e">
        <v>#N/A</v>
      </c>
      <c r="J104" s="64" t="e">
        <v>#N/A</v>
      </c>
      <c r="K104" s="64" t="e">
        <v>#N/A</v>
      </c>
      <c r="L104" s="64" t="e">
        <v>#N/A</v>
      </c>
      <c r="M104" s="64" t="e">
        <v>#N/A</v>
      </c>
      <c r="N104" s="64" t="e">
        <v>#N/A</v>
      </c>
      <c r="O104" s="64" t="e">
        <v>#N/A</v>
      </c>
      <c r="P104" s="64" t="e">
        <v>#N/A</v>
      </c>
      <c r="Q104" s="64">
        <v>6.6243880310058598</v>
      </c>
      <c r="R104" s="64" t="e">
        <v>#N/A</v>
      </c>
      <c r="S104" s="64" t="e">
        <v>#N/A</v>
      </c>
      <c r="T104" s="64">
        <v>6.0449999999999999</v>
      </c>
      <c r="U104" s="64" t="e">
        <v>#N/A</v>
      </c>
      <c r="V104" s="64" t="e">
        <v>#N/A</v>
      </c>
      <c r="W104" s="64"/>
      <c r="X104" s="64"/>
      <c r="Y104" s="64" t="e">
        <v>#N/A</v>
      </c>
      <c r="Z104" s="107" t="e">
        <v>#N/A</v>
      </c>
    </row>
    <row r="105" spans="1:26" x14ac:dyDescent="0.25">
      <c r="A105" s="52" t="str">
        <f>CONCATENATE(C101," - ",D105,"%")</f>
        <v>O2 emissions - 23%</v>
      </c>
      <c r="C105" s="123"/>
      <c r="D105" s="94">
        <v>23</v>
      </c>
      <c r="E105" s="64">
        <v>7.24</v>
      </c>
      <c r="F105" s="64">
        <v>7.05</v>
      </c>
      <c r="G105" s="64">
        <v>5.3450299750208119</v>
      </c>
      <c r="H105" s="64">
        <v>6.1801539528432743</v>
      </c>
      <c r="I105" s="64">
        <v>7.9960333055786803</v>
      </c>
      <c r="J105" s="64">
        <v>7.74</v>
      </c>
      <c r="K105" s="64">
        <v>5.89</v>
      </c>
      <c r="L105" s="64">
        <v>5.58</v>
      </c>
      <c r="M105" s="64">
        <v>5.66</v>
      </c>
      <c r="N105" s="64">
        <v>6.89</v>
      </c>
      <c r="O105" s="64">
        <v>8.09</v>
      </c>
      <c r="P105" s="64">
        <v>7.53</v>
      </c>
      <c r="Q105" s="64">
        <v>6.8031375534057634</v>
      </c>
      <c r="R105" s="64">
        <v>6.95</v>
      </c>
      <c r="S105" s="64">
        <v>6.0646178661108792</v>
      </c>
      <c r="T105" s="64">
        <v>6.28</v>
      </c>
      <c r="U105" s="64" t="e">
        <v>#N/A</v>
      </c>
      <c r="V105" s="64">
        <v>6.78</v>
      </c>
      <c r="W105" s="64"/>
      <c r="X105" s="64"/>
      <c r="Y105" s="64">
        <v>7.21</v>
      </c>
      <c r="Z105" s="107">
        <v>5.72</v>
      </c>
    </row>
    <row r="106" spans="1:26" x14ac:dyDescent="0.25">
      <c r="A106" s="52" t="str">
        <f>CONCATENATE(C101," - ",D106,"%")</f>
        <v>O2 emissions - 30%</v>
      </c>
      <c r="C106" s="123"/>
      <c r="D106" s="94">
        <v>30</v>
      </c>
      <c r="E106" s="64">
        <v>7.57</v>
      </c>
      <c r="F106" s="64" t="e">
        <v>#N/A</v>
      </c>
      <c r="G106" s="64" t="e">
        <v>#N/A</v>
      </c>
      <c r="H106" s="64">
        <v>6.5931095700416309</v>
      </c>
      <c r="I106" s="64" t="e">
        <v>#N/A</v>
      </c>
      <c r="J106" s="64">
        <v>8.16</v>
      </c>
      <c r="K106" s="64">
        <v>6.27</v>
      </c>
      <c r="L106" s="64">
        <v>5.97</v>
      </c>
      <c r="M106" s="64">
        <v>6.08</v>
      </c>
      <c r="N106" s="64">
        <v>7.28</v>
      </c>
      <c r="O106" s="64">
        <v>8.61</v>
      </c>
      <c r="P106" s="64">
        <v>8.0399999999999991</v>
      </c>
      <c r="Q106" s="64">
        <v>7.2482333801269547</v>
      </c>
      <c r="R106" s="64">
        <v>7.36</v>
      </c>
      <c r="S106" s="64" t="e">
        <v>#N/A</v>
      </c>
      <c r="T106" s="64">
        <v>6.6790000000000003</v>
      </c>
      <c r="U106" s="64" t="e">
        <v>#N/A</v>
      </c>
      <c r="V106" s="64" t="e">
        <v>#N/A</v>
      </c>
      <c r="W106" s="64"/>
      <c r="X106" s="64"/>
      <c r="Y106" s="64">
        <v>7.43</v>
      </c>
      <c r="Z106" s="107">
        <v>6.12</v>
      </c>
    </row>
    <row r="107" spans="1:26" x14ac:dyDescent="0.25">
      <c r="A107" s="52" t="str">
        <f>CONCATENATE(C101," - ",D107,"%")</f>
        <v>O2 emissions - 40%</v>
      </c>
      <c r="C107" s="123"/>
      <c r="D107" s="94">
        <v>40</v>
      </c>
      <c r="E107" s="64">
        <v>8.07</v>
      </c>
      <c r="F107" s="64">
        <v>8.6199999999999992</v>
      </c>
      <c r="G107" s="64">
        <v>6.5875145711906811</v>
      </c>
      <c r="H107" s="64">
        <v>7.26272022160666</v>
      </c>
      <c r="I107" s="64">
        <v>9.4098875936720088</v>
      </c>
      <c r="J107" s="64">
        <v>8.6300000000000008</v>
      </c>
      <c r="K107" s="64">
        <v>6.84</v>
      </c>
      <c r="L107" s="64">
        <v>6.65</v>
      </c>
      <c r="M107" s="64">
        <v>6.69</v>
      </c>
      <c r="N107" s="64">
        <v>7.91</v>
      </c>
      <c r="O107" s="64">
        <v>9.24</v>
      </c>
      <c r="P107" s="64">
        <v>8.82</v>
      </c>
      <c r="Q107" s="64">
        <v>7.8410767807006847</v>
      </c>
      <c r="R107" s="64">
        <v>7.95</v>
      </c>
      <c r="S107" s="64">
        <v>7.2494616491228188</v>
      </c>
      <c r="T107" s="64">
        <v>7.415</v>
      </c>
      <c r="U107" s="64" t="e">
        <v>#N/A</v>
      </c>
      <c r="V107" s="64">
        <v>7.64</v>
      </c>
      <c r="W107" s="64"/>
      <c r="X107" s="64"/>
      <c r="Y107" s="64">
        <v>7.68</v>
      </c>
      <c r="Z107" s="107">
        <v>6.69</v>
      </c>
    </row>
    <row r="108" spans="1:26" x14ac:dyDescent="0.25">
      <c r="A108" s="52" t="str">
        <f>CONCATENATE(C101," - ",D108,"%")</f>
        <v>O2 emissions - 50%</v>
      </c>
      <c r="C108" s="123"/>
      <c r="D108" s="94">
        <v>50</v>
      </c>
      <c r="E108" s="64" t="e">
        <v>#N/A</v>
      </c>
      <c r="F108" s="64">
        <v>9.8699999999999992</v>
      </c>
      <c r="G108" s="64" t="e">
        <v>#N/A</v>
      </c>
      <c r="H108" s="64">
        <v>7.9651622746186312</v>
      </c>
      <c r="I108" s="64" t="e">
        <v>#N/A</v>
      </c>
      <c r="J108" s="64">
        <v>9.01</v>
      </c>
      <c r="K108" s="64" t="e">
        <v>#N/A</v>
      </c>
      <c r="L108" s="64">
        <v>7.34</v>
      </c>
      <c r="M108" s="64">
        <v>7.3</v>
      </c>
      <c r="N108" s="64">
        <v>8.59</v>
      </c>
      <c r="O108" s="64">
        <v>9.81</v>
      </c>
      <c r="P108" s="64">
        <v>9.67</v>
      </c>
      <c r="Q108" s="64" t="e">
        <v>#N/A</v>
      </c>
      <c r="R108" s="64">
        <v>8.58</v>
      </c>
      <c r="S108" s="64" t="e">
        <v>#N/A</v>
      </c>
      <c r="T108" s="64">
        <v>7.8840000000000003</v>
      </c>
      <c r="U108" s="64" t="e">
        <v>#N/A</v>
      </c>
      <c r="V108" s="64" t="e">
        <v>#N/A</v>
      </c>
      <c r="W108" s="64"/>
      <c r="X108" s="64"/>
      <c r="Y108" s="64">
        <v>7.81</v>
      </c>
      <c r="Z108" s="107">
        <v>7.29</v>
      </c>
    </row>
    <row r="109" spans="1:26" ht="15.75" thickBot="1" x14ac:dyDescent="0.3">
      <c r="A109" s="52" t="str">
        <f>CONCATENATE(C101," - ",D109,"%")</f>
        <v>O2 emissions - 60%</v>
      </c>
      <c r="C109" s="124"/>
      <c r="D109" s="95">
        <v>60</v>
      </c>
      <c r="E109" s="116" t="e">
        <v>#N/A</v>
      </c>
      <c r="F109" s="116">
        <v>10.54</v>
      </c>
      <c r="G109" s="116" t="e">
        <v>#N/A</v>
      </c>
      <c r="H109" s="116">
        <v>8.3798091286307077</v>
      </c>
      <c r="I109" s="116" t="e">
        <v>#N/A</v>
      </c>
      <c r="J109" s="116">
        <v>9.26</v>
      </c>
      <c r="K109" s="116" t="e">
        <v>#N/A</v>
      </c>
      <c r="L109" s="116">
        <v>8.0500000000000007</v>
      </c>
      <c r="M109" s="116">
        <v>7.86</v>
      </c>
      <c r="N109" s="116">
        <v>9.23</v>
      </c>
      <c r="O109" s="116">
        <v>10.5</v>
      </c>
      <c r="P109" s="116">
        <v>10.4</v>
      </c>
      <c r="Q109" s="116" t="e">
        <v>#N/A</v>
      </c>
      <c r="R109" s="116">
        <v>9.26</v>
      </c>
      <c r="S109" s="116" t="e">
        <v>#N/A</v>
      </c>
      <c r="T109" s="116">
        <v>8.8407859933295665</v>
      </c>
      <c r="U109" s="116" t="e">
        <v>#N/A</v>
      </c>
      <c r="V109" s="116" t="e">
        <v>#N/A</v>
      </c>
      <c r="W109" s="116"/>
      <c r="X109" s="116"/>
      <c r="Y109" s="116">
        <v>7.91</v>
      </c>
      <c r="Z109" s="108">
        <v>7.89</v>
      </c>
    </row>
    <row r="110" spans="1:26" ht="19.5" thickBot="1" x14ac:dyDescent="0.35">
      <c r="C110" s="40" t="str">
        <f>List!$B$12</f>
        <v>Unburnt UHC emissions</v>
      </c>
      <c r="D110" s="45" t="s">
        <v>193</v>
      </c>
      <c r="E110" s="41"/>
      <c r="F110" s="41"/>
      <c r="G110" s="41"/>
      <c r="H110" s="41"/>
      <c r="I110" s="41"/>
      <c r="J110" s="41"/>
      <c r="K110" s="41"/>
      <c r="L110" s="41"/>
      <c r="M110" s="41"/>
      <c r="N110" s="41"/>
      <c r="O110" s="41"/>
      <c r="P110" s="41"/>
      <c r="Q110" s="41"/>
      <c r="R110" s="41"/>
      <c r="S110" s="41"/>
      <c r="T110" s="41"/>
      <c r="U110" s="41"/>
      <c r="V110" s="41"/>
      <c r="W110" s="41"/>
      <c r="X110" s="41"/>
      <c r="Y110" s="41"/>
      <c r="Z110" s="42"/>
    </row>
    <row r="111" spans="1:26" x14ac:dyDescent="0.25">
      <c r="A111" s="52" t="str">
        <f>CONCATENATE(C110," - ",D111,"%")</f>
        <v>Unburnt UHC emissions - 0%</v>
      </c>
      <c r="C111" s="129" t="s">
        <v>124</v>
      </c>
      <c r="D111" s="11">
        <v>0</v>
      </c>
      <c r="E111" s="33" t="e">
        <v>#N/A</v>
      </c>
      <c r="F111" s="20" t="e">
        <v>#N/A</v>
      </c>
      <c r="G111" s="20">
        <v>249.71089835116268</v>
      </c>
      <c r="H111" s="20">
        <v>480.9622909163632</v>
      </c>
      <c r="I111" s="20" t="e">
        <v>#N/A</v>
      </c>
      <c r="J111" s="20" t="e">
        <v>#N/A</v>
      </c>
      <c r="K111" s="20" t="e">
        <v>#N/A</v>
      </c>
      <c r="L111" s="20" t="e">
        <v>#N/A</v>
      </c>
      <c r="M111" s="20" t="e">
        <v>#N/A</v>
      </c>
      <c r="N111" s="20" t="e">
        <v>#N/A</v>
      </c>
      <c r="O111" s="20" t="e">
        <v>#N/A</v>
      </c>
      <c r="P111" s="20" t="e">
        <v>#N/A</v>
      </c>
      <c r="Q111" s="20">
        <v>4230.1985820006394</v>
      </c>
      <c r="R111" s="20" t="e">
        <v>#N/A</v>
      </c>
      <c r="S111" s="20">
        <v>1728.1127810063576</v>
      </c>
      <c r="T111" s="20" t="e">
        <v>#N/A</v>
      </c>
      <c r="U111" s="20">
        <v>712.79037541920843</v>
      </c>
      <c r="V111" s="20" t="e">
        <v>#N/A</v>
      </c>
      <c r="W111" s="20"/>
      <c r="X111" s="20"/>
      <c r="Y111" s="20" t="e">
        <v>#N/A</v>
      </c>
      <c r="Z111" s="21" t="e">
        <v>#N/A</v>
      </c>
    </row>
    <row r="112" spans="1:26" x14ac:dyDescent="0.25">
      <c r="A112" s="52" t="str">
        <f>CONCATENATE(C110," - ",D112,"%")</f>
        <v>Unburnt UHC emissions - 23%</v>
      </c>
      <c r="C112" s="130"/>
      <c r="D112" s="94">
        <v>23</v>
      </c>
      <c r="E112" s="34" t="e">
        <v>#N/A</v>
      </c>
      <c r="F112" s="64" t="e">
        <v>#N/A</v>
      </c>
      <c r="G112" s="64" t="e">
        <v>#N/A</v>
      </c>
      <c r="H112" s="64" t="e">
        <v>#N/A</v>
      </c>
      <c r="I112" s="64" t="e">
        <v>#N/A</v>
      </c>
      <c r="J112" s="64" t="e">
        <v>#N/A</v>
      </c>
      <c r="K112" s="64" t="e">
        <v>#N/A</v>
      </c>
      <c r="L112" s="64" t="e">
        <v>#N/A</v>
      </c>
      <c r="M112" s="64" t="e">
        <v>#N/A</v>
      </c>
      <c r="N112" s="64" t="e">
        <v>#N/A</v>
      </c>
      <c r="O112" s="64" t="e">
        <v>#N/A</v>
      </c>
      <c r="P112" s="64" t="e">
        <v>#N/A</v>
      </c>
      <c r="Q112" s="64" t="e">
        <v>#N/A</v>
      </c>
      <c r="R112" s="64" t="e">
        <v>#N/A</v>
      </c>
      <c r="S112" s="64" t="e">
        <v>#N/A</v>
      </c>
      <c r="T112" s="64" t="e">
        <v>#N/A</v>
      </c>
      <c r="U112" s="64" t="e">
        <v>#N/A</v>
      </c>
      <c r="V112" s="64" t="e">
        <v>#N/A</v>
      </c>
      <c r="W112" s="64"/>
      <c r="X112" s="64"/>
      <c r="Y112" s="64" t="e">
        <v>#N/A</v>
      </c>
      <c r="Z112" s="107" t="e">
        <v>#N/A</v>
      </c>
    </row>
    <row r="113" spans="1:26" x14ac:dyDescent="0.25">
      <c r="A113" s="52" t="str">
        <f>CONCATENATE(C110," - ",D113,"%")</f>
        <v>Unburnt UHC emissions - 40%</v>
      </c>
      <c r="C113" s="130"/>
      <c r="D113" s="94">
        <v>40</v>
      </c>
      <c r="E113" s="34" t="e">
        <v>#N/A</v>
      </c>
      <c r="F113" s="64" t="e">
        <v>#N/A</v>
      </c>
      <c r="G113" s="64">
        <v>94.935669314671017</v>
      </c>
      <c r="H113" s="64" t="e">
        <v>#N/A</v>
      </c>
      <c r="I113" s="64" t="e">
        <v>#N/A</v>
      </c>
      <c r="J113" s="64" t="e">
        <v>#N/A</v>
      </c>
      <c r="K113" s="64" t="e">
        <v>#N/A</v>
      </c>
      <c r="L113" s="64" t="e">
        <v>#N/A</v>
      </c>
      <c r="M113" s="64" t="e">
        <v>#N/A</v>
      </c>
      <c r="N113" s="64" t="e">
        <v>#N/A</v>
      </c>
      <c r="O113" s="64" t="e">
        <v>#N/A</v>
      </c>
      <c r="P113" s="64" t="e">
        <v>#N/A</v>
      </c>
      <c r="Q113" s="64">
        <v>1543.5404052289662</v>
      </c>
      <c r="R113" s="64" t="e">
        <v>#N/A</v>
      </c>
      <c r="S113" s="64">
        <v>505.59166384406279</v>
      </c>
      <c r="T113" s="64" t="e">
        <v>#N/A</v>
      </c>
      <c r="U113" s="64">
        <v>232.30664319626123</v>
      </c>
      <c r="V113" s="64" t="e">
        <v>#N/A</v>
      </c>
      <c r="W113" s="64"/>
      <c r="X113" s="64"/>
      <c r="Y113" s="64" t="e">
        <v>#N/A</v>
      </c>
      <c r="Z113" s="107" t="e">
        <v>#N/A</v>
      </c>
    </row>
    <row r="114" spans="1:26" ht="15.75" thickBot="1" x14ac:dyDescent="0.3">
      <c r="A114" s="52" t="str">
        <f>CONCATENATE(C110," - ",D114,"%")</f>
        <v>Unburnt UHC emissions - 60%</v>
      </c>
      <c r="C114" s="131"/>
      <c r="D114" s="95">
        <v>60</v>
      </c>
      <c r="E114" s="117" t="e">
        <v>#N/A</v>
      </c>
      <c r="F114" s="116" t="e">
        <v>#N/A</v>
      </c>
      <c r="G114" s="116" t="e">
        <v>#N/A</v>
      </c>
      <c r="H114" s="116" t="e">
        <v>#N/A</v>
      </c>
      <c r="I114" s="116" t="e">
        <v>#N/A</v>
      </c>
      <c r="J114" s="116" t="e">
        <v>#N/A</v>
      </c>
      <c r="K114" s="116" t="e">
        <v>#N/A</v>
      </c>
      <c r="L114" s="116" t="e">
        <v>#N/A</v>
      </c>
      <c r="M114" s="116" t="e">
        <v>#N/A</v>
      </c>
      <c r="N114" s="116" t="e">
        <v>#N/A</v>
      </c>
      <c r="O114" s="116" t="e">
        <v>#N/A</v>
      </c>
      <c r="P114" s="116" t="e">
        <v>#N/A</v>
      </c>
      <c r="Q114" s="116" t="e">
        <v>#N/A</v>
      </c>
      <c r="R114" s="116" t="e">
        <v>#N/A</v>
      </c>
      <c r="S114" s="116" t="e">
        <v>#N/A</v>
      </c>
      <c r="T114" s="116" t="e">
        <v>#N/A</v>
      </c>
      <c r="U114" s="116" t="e">
        <v>#N/A</v>
      </c>
      <c r="V114" s="116" t="e">
        <v>#N/A</v>
      </c>
      <c r="W114" s="116"/>
      <c r="X114" s="116"/>
      <c r="Y114" s="116" t="e">
        <v>#N/A</v>
      </c>
      <c r="Z114" s="108" t="e">
        <v>#N/A</v>
      </c>
    </row>
    <row r="115" spans="1:26" ht="19.5" thickBot="1" x14ac:dyDescent="0.35">
      <c r="C115" s="40" t="str">
        <f>List!$B$13</f>
        <v>Unburnt H2 emissions</v>
      </c>
      <c r="D115" s="45" t="s">
        <v>193</v>
      </c>
      <c r="E115" s="41"/>
      <c r="F115" s="41"/>
      <c r="G115" s="41"/>
      <c r="H115" s="41"/>
      <c r="I115" s="41"/>
      <c r="J115" s="41"/>
      <c r="K115" s="41"/>
      <c r="L115" s="41"/>
      <c r="M115" s="41"/>
      <c r="N115" s="41"/>
      <c r="O115" s="41"/>
      <c r="P115" s="41"/>
      <c r="Q115" s="41"/>
      <c r="R115" s="41"/>
      <c r="S115" s="41"/>
      <c r="T115" s="41"/>
      <c r="U115" s="41"/>
      <c r="V115" s="41"/>
      <c r="W115" s="41"/>
      <c r="X115" s="41"/>
      <c r="Y115" s="41"/>
      <c r="Z115" s="42"/>
    </row>
    <row r="116" spans="1:26" x14ac:dyDescent="0.25">
      <c r="A116" s="52" t="str">
        <f>CONCATENATE(C115," - ",D116,"%")</f>
        <v>Unburnt H2 emissions - 0%</v>
      </c>
      <c r="C116" s="129" t="s">
        <v>124</v>
      </c>
      <c r="D116" s="11">
        <v>0</v>
      </c>
      <c r="E116" s="33" t="e">
        <v>#N/A</v>
      </c>
      <c r="F116" s="20" t="e">
        <v>#N/A</v>
      </c>
      <c r="G116" s="20">
        <v>34.672696178770529</v>
      </c>
      <c r="H116" s="20" t="e">
        <v>#N/A</v>
      </c>
      <c r="I116" s="20" t="e">
        <v>#N/A</v>
      </c>
      <c r="J116" s="20" t="e">
        <v>#N/A</v>
      </c>
      <c r="K116" s="20" t="e">
        <v>#N/A</v>
      </c>
      <c r="L116" s="20" t="e">
        <v>#N/A</v>
      </c>
      <c r="M116" s="20" t="e">
        <v>#N/A</v>
      </c>
      <c r="N116" s="20" t="e">
        <v>#N/A</v>
      </c>
      <c r="O116" s="20" t="e">
        <v>#N/A</v>
      </c>
      <c r="P116" s="20" t="e">
        <v>#N/A</v>
      </c>
      <c r="Q116" s="20" t="e">
        <v>#N/A</v>
      </c>
      <c r="R116" s="20" t="e">
        <v>#N/A</v>
      </c>
      <c r="S116" s="20" t="e">
        <v>#N/A</v>
      </c>
      <c r="T116" s="20" t="e">
        <v>#N/A</v>
      </c>
      <c r="U116" s="20" t="e">
        <v>#N/A</v>
      </c>
      <c r="V116" s="20" t="e">
        <v>#N/A</v>
      </c>
      <c r="W116" s="20"/>
      <c r="X116" s="20"/>
      <c r="Y116" s="20" t="e">
        <v>#N/A</v>
      </c>
      <c r="Z116" s="21" t="e">
        <v>#N/A</v>
      </c>
    </row>
    <row r="117" spans="1:26" x14ac:dyDescent="0.25">
      <c r="A117" s="52" t="str">
        <f>CONCATENATE(C115," - ",D117,"%")</f>
        <v>Unburnt H2 emissions - 23%</v>
      </c>
      <c r="C117" s="130"/>
      <c r="D117" s="94">
        <v>23</v>
      </c>
      <c r="E117" s="34" t="e">
        <v>#N/A</v>
      </c>
      <c r="F117" s="64" t="e">
        <v>#N/A</v>
      </c>
      <c r="G117" s="64" t="e">
        <v>#N/A</v>
      </c>
      <c r="H117" s="64" t="e">
        <v>#N/A</v>
      </c>
      <c r="I117" s="64" t="e">
        <v>#N/A</v>
      </c>
      <c r="J117" s="64" t="e">
        <v>#N/A</v>
      </c>
      <c r="K117" s="64" t="e">
        <v>#N/A</v>
      </c>
      <c r="L117" s="64" t="e">
        <v>#N/A</v>
      </c>
      <c r="M117" s="64" t="e">
        <v>#N/A</v>
      </c>
      <c r="N117" s="64" t="e">
        <v>#N/A</v>
      </c>
      <c r="O117" s="64" t="e">
        <v>#N/A</v>
      </c>
      <c r="P117" s="64" t="e">
        <v>#N/A</v>
      </c>
      <c r="Q117" s="64" t="e">
        <v>#N/A</v>
      </c>
      <c r="R117" s="64" t="e">
        <v>#N/A</v>
      </c>
      <c r="S117" s="64" t="e">
        <v>#N/A</v>
      </c>
      <c r="T117" s="64" t="e">
        <v>#N/A</v>
      </c>
      <c r="U117" s="64" t="e">
        <v>#N/A</v>
      </c>
      <c r="V117" s="64" t="e">
        <v>#N/A</v>
      </c>
      <c r="W117" s="64"/>
      <c r="X117" s="64"/>
      <c r="Y117" s="64" t="e">
        <v>#N/A</v>
      </c>
      <c r="Z117" s="107" t="e">
        <v>#N/A</v>
      </c>
    </row>
    <row r="118" spans="1:26" x14ac:dyDescent="0.25">
      <c r="A118" s="52" t="str">
        <f>CONCATENATE(C115," - ",D118,"%")</f>
        <v>Unburnt H2 emissions - 40%</v>
      </c>
      <c r="C118" s="130"/>
      <c r="D118" s="94">
        <v>40</v>
      </c>
      <c r="E118" s="34" t="e">
        <v>#N/A</v>
      </c>
      <c r="F118" s="64" t="e">
        <v>#N/A</v>
      </c>
      <c r="G118" s="64">
        <v>94.049981038412952</v>
      </c>
      <c r="H118" s="64" t="e">
        <v>#N/A</v>
      </c>
      <c r="I118" s="64" t="e">
        <v>#N/A</v>
      </c>
      <c r="J118" s="64" t="e">
        <v>#N/A</v>
      </c>
      <c r="K118" s="64" t="e">
        <v>#N/A</v>
      </c>
      <c r="L118" s="64" t="e">
        <v>#N/A</v>
      </c>
      <c r="M118" s="64" t="e">
        <v>#N/A</v>
      </c>
      <c r="N118" s="64" t="e">
        <v>#N/A</v>
      </c>
      <c r="O118" s="64" t="e">
        <v>#N/A</v>
      </c>
      <c r="P118" s="64" t="e">
        <v>#N/A</v>
      </c>
      <c r="Q118" s="64" t="e">
        <v>#N/A</v>
      </c>
      <c r="R118" s="64" t="e">
        <v>#N/A</v>
      </c>
      <c r="S118" s="64" t="e">
        <v>#N/A</v>
      </c>
      <c r="T118" s="64" t="e">
        <v>#N/A</v>
      </c>
      <c r="U118" s="64" t="e">
        <v>#N/A</v>
      </c>
      <c r="V118" s="64" t="e">
        <v>#N/A</v>
      </c>
      <c r="W118" s="64"/>
      <c r="X118" s="64"/>
      <c r="Y118" s="64" t="e">
        <v>#N/A</v>
      </c>
      <c r="Z118" s="107" t="e">
        <v>#N/A</v>
      </c>
    </row>
    <row r="119" spans="1:26" ht="15.75" thickBot="1" x14ac:dyDescent="0.3">
      <c r="A119" s="52" t="str">
        <f>CONCATENATE(C115," - ",D119,"%")</f>
        <v>Unburnt H2 emissions - 60%</v>
      </c>
      <c r="C119" s="131"/>
      <c r="D119" s="95">
        <v>60</v>
      </c>
      <c r="E119" s="117" t="e">
        <v>#N/A</v>
      </c>
      <c r="F119" s="116" t="e">
        <v>#N/A</v>
      </c>
      <c r="G119" s="116" t="e">
        <v>#N/A</v>
      </c>
      <c r="H119" s="116">
        <v>91.039996718381261</v>
      </c>
      <c r="I119" s="116" t="e">
        <v>#N/A</v>
      </c>
      <c r="J119" s="116" t="e">
        <v>#N/A</v>
      </c>
      <c r="K119" s="116" t="e">
        <v>#N/A</v>
      </c>
      <c r="L119" s="116" t="e">
        <v>#N/A</v>
      </c>
      <c r="M119" s="116" t="e">
        <v>#N/A</v>
      </c>
      <c r="N119" s="116" t="e">
        <v>#N/A</v>
      </c>
      <c r="O119" s="116" t="e">
        <v>#N/A</v>
      </c>
      <c r="P119" s="116" t="e">
        <v>#N/A</v>
      </c>
      <c r="Q119" s="116" t="e">
        <v>#N/A</v>
      </c>
      <c r="R119" s="116" t="e">
        <v>#N/A</v>
      </c>
      <c r="S119" s="116" t="e">
        <v>#N/A</v>
      </c>
      <c r="T119" s="116" t="e">
        <v>#N/A</v>
      </c>
      <c r="U119" s="116" t="e">
        <v>#N/A</v>
      </c>
      <c r="V119" s="116" t="e">
        <v>#N/A</v>
      </c>
      <c r="W119" s="116"/>
      <c r="X119" s="116"/>
      <c r="Y119" s="116" t="e">
        <v>#N/A</v>
      </c>
      <c r="Z119" s="108" t="e">
        <v>#N/A</v>
      </c>
    </row>
    <row r="120" spans="1:26" ht="19.5" thickBot="1" x14ac:dyDescent="0.35">
      <c r="C120" s="40" t="str">
        <f>List!$B$6</f>
        <v>Air Excess (Lambda)</v>
      </c>
      <c r="D120" s="45"/>
      <c r="E120" s="41"/>
      <c r="F120" s="41"/>
      <c r="G120" s="41"/>
      <c r="H120" s="41"/>
      <c r="I120" s="41"/>
      <c r="J120" s="41"/>
      <c r="K120" s="41"/>
      <c r="L120" s="41"/>
      <c r="M120" s="41"/>
      <c r="N120" s="41"/>
      <c r="O120" s="41"/>
      <c r="P120" s="41"/>
      <c r="Q120" s="41"/>
      <c r="R120" s="41"/>
      <c r="S120" s="41"/>
      <c r="T120" s="41"/>
      <c r="U120" s="41"/>
      <c r="V120" s="41"/>
      <c r="W120" s="41"/>
      <c r="X120" s="41"/>
      <c r="Y120" s="41"/>
      <c r="Z120" s="42"/>
    </row>
    <row r="121" spans="1:26" x14ac:dyDescent="0.25">
      <c r="A121" s="52" t="str">
        <f>CONCATENATE(C120," - ",D121,"%")</f>
        <v>Air Excess (Lambda) - 0%</v>
      </c>
      <c r="C121" s="122" t="s">
        <v>124</v>
      </c>
      <c r="D121" s="11">
        <v>0</v>
      </c>
      <c r="E121" s="33">
        <v>1.3953488372093024</v>
      </c>
      <c r="F121" s="20">
        <v>1.3953488372093024</v>
      </c>
      <c r="G121" s="20">
        <v>1.2459174603024055</v>
      </c>
      <c r="H121" s="20">
        <v>1.2940798180967334</v>
      </c>
      <c r="I121" s="20">
        <v>1.3987010675071099</v>
      </c>
      <c r="J121" s="20">
        <v>1.3944223107569722</v>
      </c>
      <c r="K121" s="20">
        <v>1.2804878048780488</v>
      </c>
      <c r="L121" s="20">
        <v>1.2448132780082988</v>
      </c>
      <c r="M121" s="20">
        <v>1.2567324955116697</v>
      </c>
      <c r="N121" s="20">
        <v>1.402805611222445</v>
      </c>
      <c r="O121" s="20">
        <v>1.3618677042801557</v>
      </c>
      <c r="P121" s="20">
        <v>1.3779527559055118</v>
      </c>
      <c r="Q121" s="20">
        <v>1.3509801155596448</v>
      </c>
      <c r="R121" s="20">
        <v>1.4009339559706471</v>
      </c>
      <c r="S121" s="20">
        <v>1.2946596019681942</v>
      </c>
      <c r="T121" s="20">
        <v>1.2868615285406364</v>
      </c>
      <c r="U121" s="20" t="e">
        <v>#N/A</v>
      </c>
      <c r="V121" s="20">
        <v>1.3743455497382198</v>
      </c>
      <c r="W121" s="20"/>
      <c r="X121" s="20"/>
      <c r="Y121" s="20">
        <v>1.402805611222445</v>
      </c>
      <c r="Z121" s="21">
        <v>1.2627781118460615</v>
      </c>
    </row>
    <row r="122" spans="1:26" x14ac:dyDescent="0.25">
      <c r="A122" s="52" t="str">
        <f>CONCATENATE(C120," - ",D122,"%")</f>
        <v>Air Excess (Lambda) - 10%</v>
      </c>
      <c r="C122" s="123"/>
      <c r="D122" s="94">
        <v>10</v>
      </c>
      <c r="E122" s="34">
        <v>1.4706014524014959</v>
      </c>
      <c r="F122" s="64" t="e">
        <v>#N/A</v>
      </c>
      <c r="G122" s="64" t="e">
        <v>#N/A</v>
      </c>
      <c r="H122" s="64">
        <v>1.344172768031795</v>
      </c>
      <c r="I122" s="64" t="e">
        <v>#N/A</v>
      </c>
      <c r="J122" s="64">
        <v>1.4757554462403373</v>
      </c>
      <c r="K122" s="64">
        <v>1.3240857503152585</v>
      </c>
      <c r="L122" s="64">
        <v>1.2923076923076924</v>
      </c>
      <c r="M122" s="64">
        <v>1.3019218846869189</v>
      </c>
      <c r="N122" s="64">
        <v>1.4256619144602851</v>
      </c>
      <c r="O122" s="64">
        <v>1.4830508474576272</v>
      </c>
      <c r="P122" s="64">
        <v>1.4482758620689655</v>
      </c>
      <c r="Q122" s="64">
        <v>1.4048776451783689</v>
      </c>
      <c r="R122" s="64">
        <v>1.4324693042291952</v>
      </c>
      <c r="S122" s="64" t="e">
        <v>#N/A</v>
      </c>
      <c r="T122" s="64">
        <v>1.3359176512899464</v>
      </c>
      <c r="U122" s="64" t="e">
        <v>#N/A</v>
      </c>
      <c r="V122" s="64" t="e">
        <v>#N/A</v>
      </c>
      <c r="W122" s="64"/>
      <c r="X122" s="64"/>
      <c r="Y122" s="64">
        <v>1.4623955431754876</v>
      </c>
      <c r="Z122" s="107">
        <v>1.3108614232209739</v>
      </c>
    </row>
    <row r="123" spans="1:26" x14ac:dyDescent="0.25">
      <c r="A123" s="52" t="str">
        <f>CONCATENATE(C120," - ",D123,"%")</f>
        <v>Air Excess (Lambda) - 20%</v>
      </c>
      <c r="C123" s="123"/>
      <c r="D123" s="94">
        <v>20</v>
      </c>
      <c r="E123" s="34" t="e">
        <v>#N/A</v>
      </c>
      <c r="F123" s="64" t="e">
        <v>#N/A</v>
      </c>
      <c r="G123" s="64" t="e">
        <v>#N/A</v>
      </c>
      <c r="H123" s="64">
        <v>1.3986855197396217</v>
      </c>
      <c r="I123" s="64" t="e">
        <v>#N/A</v>
      </c>
      <c r="J123" s="64" t="e">
        <v>#N/A</v>
      </c>
      <c r="K123" s="64" t="e">
        <v>#N/A</v>
      </c>
      <c r="L123" s="64" t="e">
        <v>#N/A</v>
      </c>
      <c r="M123" s="64" t="e">
        <v>#N/A</v>
      </c>
      <c r="N123" s="64" t="e">
        <v>#N/A</v>
      </c>
      <c r="O123" s="64" t="e">
        <v>#N/A</v>
      </c>
      <c r="P123" s="64" t="e">
        <v>#N/A</v>
      </c>
      <c r="Q123" s="64">
        <v>1.4608073760820472</v>
      </c>
      <c r="R123" s="64" t="e">
        <v>#N/A</v>
      </c>
      <c r="S123" s="64" t="e">
        <v>#N/A</v>
      </c>
      <c r="T123" s="64">
        <v>1.4042126379137412</v>
      </c>
      <c r="U123" s="64" t="e">
        <v>#N/A</v>
      </c>
      <c r="V123" s="64" t="e">
        <v>#N/A</v>
      </c>
      <c r="W123" s="64"/>
      <c r="X123" s="64"/>
      <c r="Y123" s="64" t="e">
        <v>#N/A</v>
      </c>
      <c r="Z123" s="107" t="e">
        <v>#N/A</v>
      </c>
    </row>
    <row r="124" spans="1:26" x14ac:dyDescent="0.25">
      <c r="A124" s="52" t="str">
        <f>CONCATENATE(C120," - ",D124,"%")</f>
        <v>Air Excess (Lambda) - 23%</v>
      </c>
      <c r="C124" s="123"/>
      <c r="D124" s="94">
        <v>23</v>
      </c>
      <c r="E124" s="34">
        <v>1.5261627906976745</v>
      </c>
      <c r="F124" s="64">
        <v>1.5053763440860215</v>
      </c>
      <c r="G124" s="64">
        <v>1.3414270334911047</v>
      </c>
      <c r="H124" s="64">
        <v>1.4170187688305285</v>
      </c>
      <c r="I124" s="64">
        <v>1.6148918628812674</v>
      </c>
      <c r="J124" s="64">
        <v>1.5837104072398189</v>
      </c>
      <c r="K124" s="64">
        <v>1.3898080741230974</v>
      </c>
      <c r="L124" s="64">
        <v>1.3618677042801557</v>
      </c>
      <c r="M124" s="64">
        <v>1.3689700130378097</v>
      </c>
      <c r="N124" s="64">
        <v>1.48830616583983</v>
      </c>
      <c r="O124" s="64">
        <v>1.6266460108443068</v>
      </c>
      <c r="P124" s="64">
        <v>1.5590200445434299</v>
      </c>
      <c r="Q124" s="64">
        <v>1.4792000752981731</v>
      </c>
      <c r="R124" s="64">
        <v>1.4946619217081849</v>
      </c>
      <c r="S124" s="64">
        <v>1.406057093936014</v>
      </c>
      <c r="T124" s="64">
        <v>1.4266304347826089</v>
      </c>
      <c r="U124" s="64" t="e">
        <v>#N/A</v>
      </c>
      <c r="V124" s="64">
        <v>1.4767932489451479</v>
      </c>
      <c r="W124" s="64"/>
      <c r="X124" s="64"/>
      <c r="Y124" s="64">
        <v>1.5228426395939088</v>
      </c>
      <c r="Z124" s="107">
        <v>1.3743455497382198</v>
      </c>
    </row>
    <row r="125" spans="1:26" x14ac:dyDescent="0.25">
      <c r="A125" s="52" t="str">
        <f>CONCATENATE(C120," - ",D125,"%")</f>
        <v>Air Excess (Lambda) - 30%</v>
      </c>
      <c r="C125" s="123"/>
      <c r="D125" s="94">
        <v>30</v>
      </c>
      <c r="E125" s="34">
        <v>1.5636634400595681</v>
      </c>
      <c r="F125" s="64" t="e">
        <v>#N/A</v>
      </c>
      <c r="G125" s="64" t="e">
        <v>#N/A</v>
      </c>
      <c r="H125" s="64">
        <v>1.4576358515458412</v>
      </c>
      <c r="I125" s="64" t="e">
        <v>#N/A</v>
      </c>
      <c r="J125" s="64">
        <v>1.6355140186915889</v>
      </c>
      <c r="K125" s="64">
        <v>1.4256619144602851</v>
      </c>
      <c r="L125" s="64">
        <v>1.3972055888223551</v>
      </c>
      <c r="M125" s="64">
        <v>1.4075067024128687</v>
      </c>
      <c r="N125" s="64">
        <v>1.5306122448979593</v>
      </c>
      <c r="O125" s="64">
        <v>1.6949152542372881</v>
      </c>
      <c r="P125" s="64">
        <v>1.6203703703703702</v>
      </c>
      <c r="Q125" s="64">
        <v>1.5270765262735291</v>
      </c>
      <c r="R125" s="64">
        <v>1.5395894428152492</v>
      </c>
      <c r="S125" s="64" t="e">
        <v>#N/A</v>
      </c>
      <c r="T125" s="64">
        <v>1.4663780462258222</v>
      </c>
      <c r="U125" s="64" t="e">
        <v>#N/A</v>
      </c>
      <c r="V125" s="64" t="e">
        <v>#N/A</v>
      </c>
      <c r="W125" s="64"/>
      <c r="X125" s="64"/>
      <c r="Y125" s="64">
        <v>1.5475313190862197</v>
      </c>
      <c r="Z125" s="107">
        <v>1.4112903225806452</v>
      </c>
    </row>
    <row r="126" spans="1:26" x14ac:dyDescent="0.25">
      <c r="A126" s="52" t="str">
        <f>CONCATENATE(C120," - ",D126,"%")</f>
        <v>Air Excess (Lambda) - 40%</v>
      </c>
      <c r="C126" s="123"/>
      <c r="D126" s="94">
        <v>40</v>
      </c>
      <c r="E126" s="34">
        <v>1.6241299303944317</v>
      </c>
      <c r="F126" s="64">
        <v>1.6962843295638126</v>
      </c>
      <c r="G126" s="64">
        <v>1.4570699900256485</v>
      </c>
      <c r="H126" s="64">
        <v>1.528686926288698</v>
      </c>
      <c r="I126" s="64">
        <v>1.8118892435015885</v>
      </c>
      <c r="J126" s="64">
        <v>1.6976556184316898</v>
      </c>
      <c r="K126" s="64">
        <v>1.4830508474576272</v>
      </c>
      <c r="L126" s="64">
        <v>1.4634146341463414</v>
      </c>
      <c r="M126" s="64">
        <v>1.4675052410901468</v>
      </c>
      <c r="N126" s="64">
        <v>1.6042780748663101</v>
      </c>
      <c r="O126" s="64">
        <v>1.7857142857142858</v>
      </c>
      <c r="P126" s="64">
        <v>1.7241379310344829</v>
      </c>
      <c r="Q126" s="64">
        <v>1.5958752589422136</v>
      </c>
      <c r="R126" s="64">
        <v>1.6091954022988504</v>
      </c>
      <c r="S126" s="64">
        <v>1.5272129326238602</v>
      </c>
      <c r="T126" s="64">
        <v>1.5458225984541774</v>
      </c>
      <c r="U126" s="64" t="e">
        <v>#N/A</v>
      </c>
      <c r="V126" s="64">
        <v>1.5718562874251498</v>
      </c>
      <c r="W126" s="64"/>
      <c r="X126" s="64"/>
      <c r="Y126" s="64">
        <v>1.5765765765765765</v>
      </c>
      <c r="Z126" s="107">
        <v>1.4675052410901468</v>
      </c>
    </row>
    <row r="127" spans="1:26" x14ac:dyDescent="0.25">
      <c r="A127" s="52" t="str">
        <f>CONCATENATE(C120," - ",D127,"%")</f>
        <v>Air Excess (Lambda) - 50%</v>
      </c>
      <c r="C127" s="123"/>
      <c r="D127" s="94">
        <v>50</v>
      </c>
      <c r="E127" s="34" t="e">
        <v>#N/A</v>
      </c>
      <c r="F127" s="64">
        <v>1.8867924528301885</v>
      </c>
      <c r="G127" s="64" t="e">
        <v>#N/A</v>
      </c>
      <c r="H127" s="64">
        <v>1.6110672370787484</v>
      </c>
      <c r="I127" s="64" t="e">
        <v>#N/A</v>
      </c>
      <c r="J127" s="64">
        <v>1.7514595496246872</v>
      </c>
      <c r="K127" s="64" t="e">
        <v>#N/A</v>
      </c>
      <c r="L127" s="64">
        <v>1.5373352855051243</v>
      </c>
      <c r="M127" s="64">
        <v>1.5328467153284673</v>
      </c>
      <c r="N127" s="64">
        <v>1.69218372280419</v>
      </c>
      <c r="O127" s="64">
        <v>1.8766756032171583</v>
      </c>
      <c r="P127" s="64">
        <v>1.8534863195057369</v>
      </c>
      <c r="Q127" s="64" t="e">
        <v>#N/A</v>
      </c>
      <c r="R127" s="64">
        <v>1.6908212560386473</v>
      </c>
      <c r="S127" s="64" t="e">
        <v>#N/A</v>
      </c>
      <c r="T127" s="64">
        <v>1.6010978956999085</v>
      </c>
      <c r="U127" s="64" t="e">
        <v>#N/A</v>
      </c>
      <c r="V127" s="64" t="e">
        <v>#N/A</v>
      </c>
      <c r="W127" s="64"/>
      <c r="X127" s="64"/>
      <c r="Y127" s="64">
        <v>1.5921152388172857</v>
      </c>
      <c r="Z127" s="107">
        <v>1.5317286652078774</v>
      </c>
    </row>
    <row r="128" spans="1:26" ht="15.75" thickBot="1" x14ac:dyDescent="0.3">
      <c r="A128" s="52" t="str">
        <f>CONCATENATE(C120," - ",D128,"%")</f>
        <v>Air Excess (Lambda) - 60%</v>
      </c>
      <c r="C128" s="124"/>
      <c r="D128" s="95">
        <v>60</v>
      </c>
      <c r="E128" s="117" t="e">
        <v>#N/A</v>
      </c>
      <c r="F128" s="116">
        <v>2.0076481835564053</v>
      </c>
      <c r="G128" s="116" t="e">
        <v>#N/A</v>
      </c>
      <c r="H128" s="116">
        <v>1.6640001893823573</v>
      </c>
      <c r="I128" s="116" t="e">
        <v>#N/A</v>
      </c>
      <c r="J128" s="116">
        <v>1.788756388415673</v>
      </c>
      <c r="K128" s="116" t="e">
        <v>#N/A</v>
      </c>
      <c r="L128" s="116">
        <v>1.6216216216216217</v>
      </c>
      <c r="M128" s="116">
        <v>1.5981735159817352</v>
      </c>
      <c r="N128" s="116">
        <v>1.7841971112999151</v>
      </c>
      <c r="O128" s="116">
        <v>2</v>
      </c>
      <c r="P128" s="116">
        <v>1.9811320754716981</v>
      </c>
      <c r="Q128" s="116" t="e">
        <v>#N/A</v>
      </c>
      <c r="R128" s="116">
        <v>1.788756388415673</v>
      </c>
      <c r="S128" s="116" t="e">
        <v>#N/A</v>
      </c>
      <c r="T128" s="116">
        <v>1.7270853188766635</v>
      </c>
      <c r="U128" s="116" t="e">
        <v>#N/A</v>
      </c>
      <c r="V128" s="116" t="e">
        <v>#N/A</v>
      </c>
      <c r="W128" s="116"/>
      <c r="X128" s="116"/>
      <c r="Y128" s="116">
        <v>1.6042780748663101</v>
      </c>
      <c r="Z128" s="108">
        <v>1.6018306636155608</v>
      </c>
    </row>
    <row r="129" spans="1:26" x14ac:dyDescent="0.25">
      <c r="C129" s="1"/>
      <c r="D129" s="1"/>
      <c r="E129" s="1"/>
      <c r="F129" s="1"/>
      <c r="G129" s="1"/>
      <c r="H129" s="1"/>
      <c r="I129" s="1"/>
      <c r="J129" s="1"/>
      <c r="K129" s="1"/>
      <c r="L129" s="1"/>
      <c r="M129" s="1"/>
      <c r="N129" s="1"/>
      <c r="O129" s="1"/>
      <c r="P129" s="1"/>
      <c r="Q129" s="1"/>
      <c r="R129" s="1"/>
    </row>
    <row r="130" spans="1:26" x14ac:dyDescent="0.25">
      <c r="C130" s="1"/>
      <c r="D130" s="1"/>
      <c r="E130" s="1"/>
      <c r="F130" s="1"/>
      <c r="G130" s="1"/>
      <c r="H130" s="1"/>
      <c r="I130" s="1"/>
      <c r="J130" s="1"/>
      <c r="K130" s="1"/>
      <c r="L130" s="1"/>
      <c r="M130" s="1"/>
      <c r="N130" s="1"/>
      <c r="O130" s="1"/>
      <c r="P130" s="1"/>
      <c r="Q130" s="1"/>
      <c r="R130" s="1"/>
    </row>
    <row r="131" spans="1:26" x14ac:dyDescent="0.25">
      <c r="C131" s="1"/>
      <c r="D131" s="1"/>
      <c r="E131" s="1"/>
      <c r="F131" s="1"/>
      <c r="G131" s="1"/>
      <c r="H131" s="1"/>
      <c r="I131" s="1"/>
      <c r="J131" s="1"/>
      <c r="K131" s="1"/>
      <c r="L131" s="1"/>
      <c r="M131" s="1"/>
      <c r="N131" s="1"/>
      <c r="O131" s="1"/>
      <c r="P131" s="1"/>
      <c r="Q131" s="1"/>
      <c r="R131" s="1"/>
    </row>
    <row r="132" spans="1:26" x14ac:dyDescent="0.25">
      <c r="C132" s="1"/>
      <c r="D132" s="1"/>
      <c r="E132" s="1"/>
      <c r="F132" s="1"/>
      <c r="G132" s="1"/>
      <c r="H132" s="1"/>
      <c r="I132" s="1"/>
      <c r="J132" s="1"/>
      <c r="K132" s="1"/>
      <c r="L132" s="1"/>
      <c r="M132" s="1"/>
      <c r="N132" s="1"/>
      <c r="O132" s="1"/>
      <c r="P132" s="1"/>
      <c r="Q132" s="1"/>
      <c r="R132" s="1"/>
    </row>
    <row r="133" spans="1:26" ht="18.75" thickBot="1" x14ac:dyDescent="0.3">
      <c r="B133" s="32" t="s">
        <v>142</v>
      </c>
      <c r="C133" s="1"/>
      <c r="D133" s="1"/>
      <c r="E133" s="1"/>
      <c r="F133" s="1"/>
      <c r="G133" s="1"/>
      <c r="H133" s="1"/>
      <c r="I133" s="1"/>
      <c r="J133" s="1"/>
      <c r="K133" s="1"/>
      <c r="L133" s="1"/>
      <c r="M133" s="1"/>
      <c r="N133" s="1"/>
      <c r="O133" s="1"/>
      <c r="P133" s="1"/>
      <c r="Q133" s="1"/>
      <c r="R133" s="1"/>
    </row>
    <row r="134" spans="1:26" ht="19.5" thickBot="1" x14ac:dyDescent="0.35">
      <c r="C134" s="40" t="s">
        <v>189</v>
      </c>
      <c r="D134" s="45" t="s">
        <v>197</v>
      </c>
      <c r="E134" s="41"/>
      <c r="F134" s="41"/>
      <c r="G134" s="41"/>
      <c r="H134" s="41"/>
      <c r="I134" s="41"/>
      <c r="J134" s="41"/>
      <c r="K134" s="41"/>
      <c r="L134" s="41"/>
      <c r="M134" s="41"/>
      <c r="N134" s="41"/>
      <c r="O134" s="41"/>
      <c r="P134" s="41"/>
      <c r="Q134" s="41"/>
      <c r="R134" s="41"/>
      <c r="S134" s="41"/>
      <c r="T134" s="41"/>
      <c r="U134" s="41"/>
      <c r="V134" s="41"/>
      <c r="W134" s="41"/>
      <c r="X134" s="41"/>
      <c r="Y134" s="41"/>
      <c r="Z134" s="42"/>
    </row>
    <row r="135" spans="1:26" x14ac:dyDescent="0.25">
      <c r="A135" s="52" t="str">
        <f>CONCATENATE(C134," - ",D135,"%")</f>
        <v>H2 - 0%</v>
      </c>
      <c r="C135" s="128" t="s">
        <v>124</v>
      </c>
      <c r="D135" s="11">
        <v>0</v>
      </c>
      <c r="E135" s="20" t="e">
        <v>#N/A</v>
      </c>
      <c r="F135" s="20" t="e">
        <v>#N/A</v>
      </c>
      <c r="G135" s="20" t="e">
        <v>#N/A</v>
      </c>
      <c r="H135" s="20" t="e">
        <v>#N/A</v>
      </c>
      <c r="I135" s="20" t="e">
        <v>#N/A</v>
      </c>
      <c r="J135" s="20" t="e">
        <v>#N/A</v>
      </c>
      <c r="K135" s="20" t="e">
        <v>#N/A</v>
      </c>
      <c r="L135" s="20" t="e">
        <v>#N/A</v>
      </c>
      <c r="M135" s="20" t="e">
        <v>#N/A</v>
      </c>
      <c r="N135" s="20" t="e">
        <v>#N/A</v>
      </c>
      <c r="O135" s="20" t="e">
        <v>#N/A</v>
      </c>
      <c r="P135" s="20" t="e">
        <v>#N/A</v>
      </c>
      <c r="Q135" s="20" t="e">
        <v>#N/A</v>
      </c>
      <c r="R135" s="20" t="e">
        <v>#N/A</v>
      </c>
      <c r="S135" s="20" t="e">
        <v>#N/A</v>
      </c>
      <c r="T135" s="20" t="e">
        <v>#N/A</v>
      </c>
      <c r="U135" s="20" t="e">
        <v>#N/A</v>
      </c>
      <c r="V135" s="20" t="e">
        <v>#N/A</v>
      </c>
      <c r="W135" s="20"/>
      <c r="X135" s="20"/>
      <c r="Y135" s="20" t="e">
        <v>#N/A</v>
      </c>
      <c r="Z135" s="21" t="e">
        <v>#N/A</v>
      </c>
    </row>
    <row r="136" spans="1:26" x14ac:dyDescent="0.25">
      <c r="A136" s="52" t="str">
        <f>CONCATENATE(C134," - ",D136,"%")</f>
        <v>H2 - 10%</v>
      </c>
      <c r="C136" s="123"/>
      <c r="D136" s="94">
        <v>10</v>
      </c>
      <c r="E136" s="64">
        <v>10.1</v>
      </c>
      <c r="F136" s="64" t="e">
        <v>#N/A</v>
      </c>
      <c r="G136" s="64" t="e">
        <v>#N/A</v>
      </c>
      <c r="H136" s="64">
        <v>10.015422355360286</v>
      </c>
      <c r="I136" s="64" t="e">
        <v>#N/A</v>
      </c>
      <c r="J136" s="64">
        <v>10.199999999999999</v>
      </c>
      <c r="K136" s="64">
        <v>10</v>
      </c>
      <c r="L136" s="64">
        <v>10.4</v>
      </c>
      <c r="M136" s="64">
        <v>10.199999999999999</v>
      </c>
      <c r="N136" s="64">
        <v>10.1</v>
      </c>
      <c r="O136" s="64">
        <v>10</v>
      </c>
      <c r="P136" s="64">
        <v>10</v>
      </c>
      <c r="Q136" s="64">
        <v>10</v>
      </c>
      <c r="R136" s="64">
        <v>10.8</v>
      </c>
      <c r="S136" s="64" t="e">
        <v>#N/A</v>
      </c>
      <c r="T136" s="64" t="e">
        <v>#N/A</v>
      </c>
      <c r="U136" s="64">
        <v>40</v>
      </c>
      <c r="V136" s="64" t="e">
        <v>#N/A</v>
      </c>
      <c r="W136" s="64"/>
      <c r="X136" s="64"/>
      <c r="Y136" s="64">
        <v>9.9</v>
      </c>
      <c r="Z136" s="107">
        <v>10.1</v>
      </c>
    </row>
    <row r="137" spans="1:26" x14ac:dyDescent="0.25">
      <c r="A137" s="52" t="str">
        <f>CONCATENATE(C134," - ",D137,"%")</f>
        <v>H2 - 20%</v>
      </c>
      <c r="C137" s="123"/>
      <c r="D137" s="94">
        <v>20</v>
      </c>
      <c r="E137" s="64" t="e">
        <v>#N/A</v>
      </c>
      <c r="F137" s="64" t="e">
        <v>#N/A</v>
      </c>
      <c r="G137" s="64" t="e">
        <v>#N/A</v>
      </c>
      <c r="H137" s="64">
        <v>19.517221102850531</v>
      </c>
      <c r="I137" s="64" t="e">
        <v>#N/A</v>
      </c>
      <c r="J137" s="64" t="e">
        <v>#N/A</v>
      </c>
      <c r="K137" s="64" t="e">
        <v>#N/A</v>
      </c>
      <c r="L137" s="64" t="e">
        <v>#N/A</v>
      </c>
      <c r="M137" s="64" t="e">
        <v>#N/A</v>
      </c>
      <c r="N137" s="64" t="e">
        <v>#N/A</v>
      </c>
      <c r="O137" s="64" t="e">
        <v>#N/A</v>
      </c>
      <c r="P137" s="64" t="e">
        <v>#N/A</v>
      </c>
      <c r="Q137" s="64">
        <v>20</v>
      </c>
      <c r="R137" s="64" t="e">
        <v>#N/A</v>
      </c>
      <c r="S137" s="64" t="e">
        <v>#N/A</v>
      </c>
      <c r="T137" s="64" t="e">
        <v>#N/A</v>
      </c>
      <c r="U137" s="64">
        <v>40</v>
      </c>
      <c r="V137" s="64" t="e">
        <v>#N/A</v>
      </c>
      <c r="W137" s="64"/>
      <c r="X137" s="64"/>
      <c r="Y137" s="64" t="e">
        <v>#N/A</v>
      </c>
      <c r="Z137" s="107" t="e">
        <v>#N/A</v>
      </c>
    </row>
    <row r="138" spans="1:26" x14ac:dyDescent="0.25">
      <c r="A138" s="52" t="str">
        <f>CONCATENATE(C134," - ",D138,"%")</f>
        <v>H2 - 23%</v>
      </c>
      <c r="C138" s="123"/>
      <c r="D138" s="94">
        <v>23</v>
      </c>
      <c r="E138" s="64">
        <v>23.2</v>
      </c>
      <c r="F138" s="64">
        <v>23.5</v>
      </c>
      <c r="G138" s="64">
        <v>22.2</v>
      </c>
      <c r="H138" s="64">
        <v>22.473534023243413</v>
      </c>
      <c r="I138" s="64">
        <v>23.31782539236336</v>
      </c>
      <c r="J138" s="64">
        <v>23.2</v>
      </c>
      <c r="K138" s="64">
        <v>23</v>
      </c>
      <c r="L138" s="64">
        <v>23.4</v>
      </c>
      <c r="M138" s="64">
        <v>23.6</v>
      </c>
      <c r="N138" s="64">
        <v>22.7</v>
      </c>
      <c r="O138" s="64">
        <v>23</v>
      </c>
      <c r="P138" s="64">
        <v>23</v>
      </c>
      <c r="Q138" s="64">
        <v>23</v>
      </c>
      <c r="R138" s="64">
        <v>23.2</v>
      </c>
      <c r="S138" s="64">
        <v>23.82</v>
      </c>
      <c r="T138" s="64">
        <v>23</v>
      </c>
      <c r="U138" s="64">
        <v>23</v>
      </c>
      <c r="V138" s="64">
        <v>23.7497924406109</v>
      </c>
      <c r="W138" s="64"/>
      <c r="X138" s="64"/>
      <c r="Y138" s="64">
        <v>23.2</v>
      </c>
      <c r="Z138" s="107">
        <v>23.1</v>
      </c>
    </row>
    <row r="139" spans="1:26" x14ac:dyDescent="0.25">
      <c r="A139" s="52" t="str">
        <f>CONCATENATE(C134," - ",D139,"%")</f>
        <v>H2 - 30%</v>
      </c>
      <c r="C139" s="123"/>
      <c r="D139" s="94">
        <v>30</v>
      </c>
      <c r="E139" s="64">
        <v>30.2</v>
      </c>
      <c r="F139" s="64" t="e">
        <v>#N/A</v>
      </c>
      <c r="G139" s="64" t="e">
        <v>#N/A</v>
      </c>
      <c r="H139" s="64">
        <v>29.392022759948929</v>
      </c>
      <c r="I139" s="64" t="e">
        <v>#N/A</v>
      </c>
      <c r="J139" s="64">
        <v>30.2</v>
      </c>
      <c r="K139" s="64">
        <v>30</v>
      </c>
      <c r="L139" s="64">
        <v>30.5</v>
      </c>
      <c r="M139" s="64">
        <v>30.7</v>
      </c>
      <c r="N139" s="64">
        <v>30</v>
      </c>
      <c r="O139" s="64">
        <v>30</v>
      </c>
      <c r="P139" s="64">
        <v>30</v>
      </c>
      <c r="Q139" s="64">
        <v>30</v>
      </c>
      <c r="R139" s="64">
        <v>30.3</v>
      </c>
      <c r="S139" s="64" t="e">
        <v>#N/A</v>
      </c>
      <c r="T139" s="64" t="e">
        <v>#N/A</v>
      </c>
      <c r="U139" s="64">
        <v>40</v>
      </c>
      <c r="V139" s="64" t="e">
        <v>#N/A</v>
      </c>
      <c r="W139" s="64"/>
      <c r="X139" s="64"/>
      <c r="Y139" s="64">
        <v>29.8</v>
      </c>
      <c r="Z139" s="107">
        <v>29.8</v>
      </c>
    </row>
    <row r="140" spans="1:26" x14ac:dyDescent="0.25">
      <c r="A140" s="52" t="str">
        <f>CONCATENATE(C134," - ",D140,"%")</f>
        <v>H2 - 40%</v>
      </c>
      <c r="C140" s="123"/>
      <c r="D140" s="94">
        <v>40</v>
      </c>
      <c r="E140" s="64">
        <v>40.299999999999997</v>
      </c>
      <c r="F140" s="64">
        <v>39.700000000000003</v>
      </c>
      <c r="G140" s="64">
        <v>37.9</v>
      </c>
      <c r="H140" s="64">
        <v>37.730839860399996</v>
      </c>
      <c r="I140" s="64">
        <v>40.280713792191428</v>
      </c>
      <c r="J140" s="64">
        <v>40.1</v>
      </c>
      <c r="K140" s="64">
        <v>40.1</v>
      </c>
      <c r="L140" s="64">
        <v>40.4</v>
      </c>
      <c r="M140" s="64">
        <v>40.6</v>
      </c>
      <c r="N140" s="64">
        <v>40.200000000000003</v>
      </c>
      <c r="O140" s="64">
        <v>40</v>
      </c>
      <c r="P140" s="64">
        <v>40</v>
      </c>
      <c r="Q140" s="64">
        <v>40</v>
      </c>
      <c r="R140" s="64">
        <v>40</v>
      </c>
      <c r="S140" s="64">
        <v>41.12</v>
      </c>
      <c r="T140" s="64">
        <v>40.159999999999997</v>
      </c>
      <c r="U140" s="64">
        <v>40</v>
      </c>
      <c r="V140" s="64">
        <v>41.078240732473297</v>
      </c>
      <c r="W140" s="64"/>
      <c r="X140" s="64"/>
      <c r="Y140" s="64">
        <v>39.799999999999997</v>
      </c>
      <c r="Z140" s="107">
        <v>40.200000000000003</v>
      </c>
    </row>
    <row r="141" spans="1:26" x14ac:dyDescent="0.25">
      <c r="A141" s="52" t="str">
        <f>CONCATENATE(C134," - ",D141,"%")</f>
        <v>H2 - 50%</v>
      </c>
      <c r="C141" s="123"/>
      <c r="D141" s="94">
        <v>50</v>
      </c>
      <c r="E141" s="64" t="e">
        <v>#N/A</v>
      </c>
      <c r="F141" s="64">
        <v>49.8</v>
      </c>
      <c r="G141" s="64" t="e">
        <v>#N/A</v>
      </c>
      <c r="H141" s="64">
        <v>47.827845786486549</v>
      </c>
      <c r="I141" s="64" t="e">
        <v>#N/A</v>
      </c>
      <c r="J141" s="64">
        <v>49.9</v>
      </c>
      <c r="K141" s="64" t="e">
        <v>#N/A</v>
      </c>
      <c r="L141" s="64">
        <v>50.1</v>
      </c>
      <c r="M141" s="64">
        <v>49.6</v>
      </c>
      <c r="N141" s="64">
        <v>49.5</v>
      </c>
      <c r="O141" s="64" t="e">
        <v>#N/A</v>
      </c>
      <c r="P141" s="64" t="e">
        <v>#N/A</v>
      </c>
      <c r="Q141" s="64" t="e">
        <v>#N/A</v>
      </c>
      <c r="R141" s="64">
        <v>50</v>
      </c>
      <c r="S141" s="64" t="e">
        <v>#N/A</v>
      </c>
      <c r="T141" s="64" t="e">
        <v>#N/A</v>
      </c>
      <c r="U141" s="64">
        <v>40</v>
      </c>
      <c r="V141" s="64" t="e">
        <v>#N/A</v>
      </c>
      <c r="W141" s="64"/>
      <c r="X141" s="64"/>
      <c r="Y141" s="64">
        <v>49.6</v>
      </c>
      <c r="Z141" s="107">
        <v>50.3</v>
      </c>
    </row>
    <row r="142" spans="1:26" ht="15.75" thickBot="1" x14ac:dyDescent="0.3">
      <c r="A142" s="52" t="str">
        <f>CONCATENATE(C134," - ",D142,"%")</f>
        <v>H2 - 60%</v>
      </c>
      <c r="C142" s="124"/>
      <c r="D142" s="95">
        <v>60</v>
      </c>
      <c r="E142" s="116" t="e">
        <v>#N/A</v>
      </c>
      <c r="F142" s="116">
        <v>59.2</v>
      </c>
      <c r="G142" s="116" t="e">
        <v>#N/A</v>
      </c>
      <c r="H142" s="116">
        <v>59.337733830942135</v>
      </c>
      <c r="I142" s="116" t="e">
        <v>#N/A</v>
      </c>
      <c r="J142" s="116">
        <v>60</v>
      </c>
      <c r="K142" s="116" t="e">
        <v>#N/A</v>
      </c>
      <c r="L142" s="116">
        <v>59.8</v>
      </c>
      <c r="M142" s="116" t="e">
        <v>#N/A</v>
      </c>
      <c r="N142" s="116">
        <v>59.4</v>
      </c>
      <c r="O142" s="116" t="e">
        <v>#N/A</v>
      </c>
      <c r="P142" s="116" t="e">
        <v>#N/A</v>
      </c>
      <c r="Q142" s="116" t="e">
        <v>#N/A</v>
      </c>
      <c r="R142" s="116">
        <v>59.4</v>
      </c>
      <c r="S142" s="116" t="e">
        <v>#N/A</v>
      </c>
      <c r="T142" s="116">
        <v>60.16</v>
      </c>
      <c r="U142" s="116">
        <v>40</v>
      </c>
      <c r="V142" s="116" t="e">
        <v>#N/A</v>
      </c>
      <c r="W142" s="116"/>
      <c r="X142" s="116"/>
      <c r="Y142" s="116" t="e">
        <v>#N/A</v>
      </c>
      <c r="Z142" s="108">
        <v>60.1</v>
      </c>
    </row>
    <row r="143" spans="1:26" ht="19.5" thickBot="1" x14ac:dyDescent="0.35">
      <c r="C143" s="40" t="str">
        <f>List!$B$3</f>
        <v>Wobbe index</v>
      </c>
      <c r="D143" s="45" t="s">
        <v>190</v>
      </c>
      <c r="E143" s="41"/>
      <c r="F143" s="41"/>
      <c r="G143" s="41"/>
      <c r="H143" s="41"/>
      <c r="I143" s="41"/>
      <c r="J143" s="41"/>
      <c r="K143" s="41"/>
      <c r="L143" s="41"/>
      <c r="M143" s="41"/>
      <c r="N143" s="41"/>
      <c r="O143" s="41"/>
      <c r="P143" s="41"/>
      <c r="Q143" s="41"/>
      <c r="R143" s="41"/>
      <c r="S143" s="41"/>
      <c r="T143" s="41"/>
      <c r="U143" s="41"/>
      <c r="V143" s="41"/>
      <c r="W143" s="41"/>
      <c r="X143" s="41"/>
      <c r="Y143" s="41"/>
      <c r="Z143" s="42"/>
    </row>
    <row r="144" spans="1:26" x14ac:dyDescent="0.25">
      <c r="A144" s="52" t="str">
        <f>CONCATENATE(C143," - ",D144,"%")</f>
        <v>Wobbe index - 0%</v>
      </c>
      <c r="C144" s="122" t="s">
        <v>124</v>
      </c>
      <c r="D144" s="11">
        <v>0</v>
      </c>
      <c r="E144" s="20">
        <v>53.470641869311713</v>
      </c>
      <c r="F144" s="20">
        <v>50.606323934612639</v>
      </c>
      <c r="G144" s="20">
        <v>50.606323934612639</v>
      </c>
      <c r="H144" s="20">
        <v>50.538475816173644</v>
      </c>
      <c r="I144" s="20">
        <v>50.606323934612639</v>
      </c>
      <c r="J144" s="20">
        <v>50.606323934612639</v>
      </c>
      <c r="K144" s="20">
        <v>50.606323934612639</v>
      </c>
      <c r="L144" s="20">
        <v>50.606323934612639</v>
      </c>
      <c r="M144" s="20">
        <v>50.606323934612639</v>
      </c>
      <c r="N144" s="20">
        <v>50.606323934612639</v>
      </c>
      <c r="O144" s="20">
        <v>50.606323934612639</v>
      </c>
      <c r="P144" s="20">
        <v>50.606323934612639</v>
      </c>
      <c r="Q144" s="20">
        <v>50.603793555154837</v>
      </c>
      <c r="R144" s="20">
        <v>50.606323934612639</v>
      </c>
      <c r="S144" s="20">
        <v>50.606323934612639</v>
      </c>
      <c r="T144" s="20">
        <v>50.606323934612639</v>
      </c>
      <c r="U144" s="20">
        <v>50.606323934612639</v>
      </c>
      <c r="V144" s="20">
        <v>50.606323934612639</v>
      </c>
      <c r="W144" s="20"/>
      <c r="X144" s="20"/>
      <c r="Y144" s="20">
        <v>50.606323934612639</v>
      </c>
      <c r="Z144" s="21">
        <v>50.606323934612639</v>
      </c>
    </row>
    <row r="145" spans="1:26" x14ac:dyDescent="0.25">
      <c r="A145" s="52" t="str">
        <f>CONCATENATE(C143," - ",D145,"%")</f>
        <v>Wobbe index - 10%</v>
      </c>
      <c r="C145" s="123"/>
      <c r="D145" s="94">
        <v>10</v>
      </c>
      <c r="E145" s="64">
        <v>52.160489029215007</v>
      </c>
      <c r="F145" s="64" t="e">
        <v>#N/A</v>
      </c>
      <c r="G145" s="64" t="e">
        <v>#N/A</v>
      </c>
      <c r="H145" s="64">
        <v>49.308593703596202</v>
      </c>
      <c r="I145" s="64" t="e">
        <v>#N/A</v>
      </c>
      <c r="J145" s="64">
        <v>49.354042590719061</v>
      </c>
      <c r="K145" s="64">
        <v>49.354042590719061</v>
      </c>
      <c r="L145" s="64">
        <v>49.329419593245554</v>
      </c>
      <c r="M145" s="64">
        <v>49.354042590719061</v>
      </c>
      <c r="N145" s="64">
        <v>49.366353425340726</v>
      </c>
      <c r="O145" s="64">
        <v>49.341731310937753</v>
      </c>
      <c r="P145" s="64">
        <v>49.354042590719082</v>
      </c>
      <c r="Q145" s="64">
        <v>49.378663807590165</v>
      </c>
      <c r="R145" s="64">
        <v>49.28016848962325</v>
      </c>
      <c r="S145" s="64" t="e">
        <v>#N/A</v>
      </c>
      <c r="T145" s="64" t="e">
        <v>#N/A</v>
      </c>
      <c r="U145" s="64">
        <v>45.714470083951518</v>
      </c>
      <c r="V145" s="64" t="e">
        <v>#N/A</v>
      </c>
      <c r="W145" s="64"/>
      <c r="X145" s="64"/>
      <c r="Y145" s="64">
        <v>49.390973730290902</v>
      </c>
      <c r="Z145" s="107">
        <v>49.366353425340726</v>
      </c>
    </row>
    <row r="146" spans="1:26" x14ac:dyDescent="0.25">
      <c r="A146" s="52" t="str">
        <f>CONCATENATE(C143," - ",D146,"%")</f>
        <v>Wobbe index - 20%</v>
      </c>
      <c r="C146" s="123"/>
      <c r="D146" s="94">
        <v>20</v>
      </c>
      <c r="E146" s="64" t="e">
        <v>#N/A</v>
      </c>
      <c r="F146" s="64" t="e">
        <v>#N/A</v>
      </c>
      <c r="G146" s="64" t="e">
        <v>#N/A</v>
      </c>
      <c r="H146" s="64">
        <v>48.136370676115853</v>
      </c>
      <c r="I146" s="64" t="e">
        <v>#N/A</v>
      </c>
      <c r="J146" s="64" t="e">
        <v>#N/A</v>
      </c>
      <c r="K146" s="64" t="e">
        <v>#N/A</v>
      </c>
      <c r="L146" s="64" t="e">
        <v>#N/A</v>
      </c>
      <c r="M146" s="64" t="e">
        <v>#N/A</v>
      </c>
      <c r="N146" s="64" t="e">
        <v>#N/A</v>
      </c>
      <c r="O146" s="64" t="e">
        <v>#N/A</v>
      </c>
      <c r="P146" s="64" t="e">
        <v>#N/A</v>
      </c>
      <c r="Q146" s="64">
        <v>48.146710177780569</v>
      </c>
      <c r="R146" s="64" t="e">
        <v>#N/A</v>
      </c>
      <c r="S146" s="64" t="e">
        <v>#N/A</v>
      </c>
      <c r="T146" s="64" t="e">
        <v>#N/A</v>
      </c>
      <c r="U146" s="64">
        <v>45.714470083951518</v>
      </c>
      <c r="V146" s="64" t="e">
        <v>#N/A</v>
      </c>
      <c r="W146" s="64"/>
      <c r="X146" s="64"/>
      <c r="Y146" s="64" t="e">
        <v>#N/A</v>
      </c>
      <c r="Z146" s="107" t="e">
        <v>#N/A</v>
      </c>
    </row>
    <row r="147" spans="1:26" x14ac:dyDescent="0.25">
      <c r="A147" s="52" t="str">
        <f>CONCATENATE(C143," - ",D147,"%")</f>
        <v>Wobbe index - 23%</v>
      </c>
      <c r="C147" s="123"/>
      <c r="D147" s="94">
        <v>23</v>
      </c>
      <c r="E147" s="64">
        <v>50.455807101352953</v>
      </c>
      <c r="F147" s="64">
        <v>47.716116138317325</v>
      </c>
      <c r="G147" s="64">
        <v>47.875949521392357</v>
      </c>
      <c r="H147" s="64">
        <v>47.771641472876894</v>
      </c>
      <c r="I147" s="64">
        <v>47.737627907700265</v>
      </c>
      <c r="J147" s="64">
        <v>47.752987981594693</v>
      </c>
      <c r="K147" s="64">
        <v>47.7898677854228</v>
      </c>
      <c r="L147" s="64">
        <v>47.728405844828913</v>
      </c>
      <c r="M147" s="64">
        <v>47.703827358617957</v>
      </c>
      <c r="N147" s="64">
        <v>47.814458558262103</v>
      </c>
      <c r="O147" s="64">
        <v>47.802162757341641</v>
      </c>
      <c r="P147" s="64">
        <v>47.839052592439664</v>
      </c>
      <c r="Q147" s="64">
        <v>47.777573656261602</v>
      </c>
      <c r="R147" s="64">
        <v>47.752987981594693</v>
      </c>
      <c r="S147" s="64">
        <v>47.676795376071532</v>
      </c>
      <c r="T147" s="64">
        <v>47.777573656261602</v>
      </c>
      <c r="U147" s="64">
        <v>47.777573656261602</v>
      </c>
      <c r="V147" s="64">
        <v>47.685421460652137</v>
      </c>
      <c r="W147" s="64"/>
      <c r="X147" s="64"/>
      <c r="Y147" s="64">
        <v>47.752987981594693</v>
      </c>
      <c r="Z147" s="107">
        <v>47.765280383685663</v>
      </c>
    </row>
    <row r="148" spans="1:26" x14ac:dyDescent="0.25">
      <c r="A148" s="52" t="str">
        <f>CONCATENATE(C143," - ",D148,"%")</f>
        <v>Wobbe index - 30%</v>
      </c>
      <c r="C148" s="123"/>
      <c r="D148" s="94">
        <v>30</v>
      </c>
      <c r="E148" s="64">
        <v>49.54988829576493</v>
      </c>
      <c r="F148" s="64" t="e">
        <v>#N/A</v>
      </c>
      <c r="G148" s="64" t="e">
        <v>#N/A</v>
      </c>
      <c r="H148" s="64">
        <v>46.921792042393939</v>
      </c>
      <c r="I148" s="64" t="e">
        <v>#N/A</v>
      </c>
      <c r="J148" s="64">
        <v>46.895597478482806</v>
      </c>
      <c r="K148" s="64">
        <v>46.895597478482806</v>
      </c>
      <c r="L148" s="64">
        <v>46.85903355047185</v>
      </c>
      <c r="M148" s="64">
        <v>46.834668221749084</v>
      </c>
      <c r="N148" s="64">
        <v>46.919983815077522</v>
      </c>
      <c r="O148" s="64">
        <v>46.956578493143745</v>
      </c>
      <c r="P148" s="64">
        <v>46.895597478482813</v>
      </c>
      <c r="Q148" s="64">
        <v>46.919983815077522</v>
      </c>
      <c r="R148" s="64">
        <v>46.883407405212488</v>
      </c>
      <c r="S148" s="64" t="e">
        <v>#N/A</v>
      </c>
      <c r="T148" s="64" t="e">
        <v>#N/A</v>
      </c>
      <c r="U148" s="64">
        <v>45.714470083951518</v>
      </c>
      <c r="V148" s="64" t="e">
        <v>#N/A</v>
      </c>
      <c r="W148" s="64"/>
      <c r="X148" s="64"/>
      <c r="Y148" s="64">
        <v>46.944378270692241</v>
      </c>
      <c r="Z148" s="107">
        <v>46.944378270692241</v>
      </c>
    </row>
    <row r="149" spans="1:26" x14ac:dyDescent="0.25">
      <c r="A149" s="52" t="str">
        <f>CONCATENATE(C143," - ",D149,"%")</f>
        <v>Wobbe index - 40%</v>
      </c>
      <c r="C149" s="123"/>
      <c r="D149" s="94">
        <v>40</v>
      </c>
      <c r="E149" s="64">
        <v>48.264304063331714</v>
      </c>
      <c r="F149" s="64">
        <v>45.750103076343002</v>
      </c>
      <c r="G149" s="64">
        <v>45.964739765334784</v>
      </c>
      <c r="H149" s="64">
        <v>45.911885776789426</v>
      </c>
      <c r="I149" s="64">
        <v>45.680780714248556</v>
      </c>
      <c r="J149" s="64">
        <v>45.702601793588066</v>
      </c>
      <c r="K149" s="64">
        <v>45.702601793588066</v>
      </c>
      <c r="L149" s="64">
        <v>45.667025536844264</v>
      </c>
      <c r="M149" s="64">
        <v>45.643332234456771</v>
      </c>
      <c r="N149" s="64">
        <v>45.690738248632918</v>
      </c>
      <c r="O149" s="64">
        <v>45.714470083951518</v>
      </c>
      <c r="P149" s="64">
        <v>45.726343084506439</v>
      </c>
      <c r="Q149" s="64">
        <v>45.714470083951518</v>
      </c>
      <c r="R149" s="64">
        <v>45.714470083951518</v>
      </c>
      <c r="S149" s="64">
        <v>45.58182256952314</v>
      </c>
      <c r="T149" s="64">
        <v>45.695483094903565</v>
      </c>
      <c r="U149" s="64">
        <v>45.714470083951518</v>
      </c>
      <c r="V149" s="64">
        <v>45.586757142523062</v>
      </c>
      <c r="W149" s="64"/>
      <c r="X149" s="64"/>
      <c r="Y149" s="64">
        <v>45.738220760240203</v>
      </c>
      <c r="Z149" s="107">
        <v>45.690738248632918</v>
      </c>
    </row>
    <row r="150" spans="1:26" x14ac:dyDescent="0.25">
      <c r="A150" s="52" t="str">
        <f>CONCATENATE(C143," - ",D150,"%")</f>
        <v>Wobbe index - 50%</v>
      </c>
      <c r="C150" s="123"/>
      <c r="D150" s="94">
        <v>50</v>
      </c>
      <c r="E150" s="64" t="e">
        <v>#N/A</v>
      </c>
      <c r="F150" s="64">
        <v>44.580175611136397</v>
      </c>
      <c r="G150" s="64" t="e">
        <v>#N/A</v>
      </c>
      <c r="H150" s="64">
        <v>44.727026942165651</v>
      </c>
      <c r="I150" s="64" t="e">
        <v>#N/A</v>
      </c>
      <c r="J150" s="64">
        <v>44.568978118475336</v>
      </c>
      <c r="K150" s="64" t="e">
        <v>#N/A</v>
      </c>
      <c r="L150" s="64">
        <v>44.546611579118654</v>
      </c>
      <c r="M150" s="64">
        <v>44.602598722187835</v>
      </c>
      <c r="N150" s="64">
        <v>44.613824213711844</v>
      </c>
      <c r="O150" s="64" t="e">
        <v>#N/A</v>
      </c>
      <c r="P150" s="64" t="e">
        <v>#N/A</v>
      </c>
      <c r="Q150" s="64" t="e">
        <v>#N/A</v>
      </c>
      <c r="R150" s="64">
        <v>44.557790086316189</v>
      </c>
      <c r="S150" s="64" t="e">
        <v>#N/A</v>
      </c>
      <c r="T150" s="64" t="e">
        <v>#N/A</v>
      </c>
      <c r="U150" s="64">
        <v>45.714470083951518</v>
      </c>
      <c r="V150" s="64" t="e">
        <v>#N/A</v>
      </c>
      <c r="W150" s="64"/>
      <c r="X150" s="64"/>
      <c r="Y150" s="64">
        <v>44.602598722187835</v>
      </c>
      <c r="Z150" s="107">
        <v>44.524283399531527</v>
      </c>
    </row>
    <row r="151" spans="1:26" ht="15.75" thickBot="1" x14ac:dyDescent="0.3">
      <c r="A151" s="52" t="str">
        <f>CONCATENATE(C143," - ",D151,"%")</f>
        <v>Wobbe index - 60%</v>
      </c>
      <c r="C151" s="124"/>
      <c r="D151" s="95">
        <v>60</v>
      </c>
      <c r="E151" s="116" t="e">
        <v>#N/A</v>
      </c>
      <c r="F151" s="116">
        <v>43.579074132237388</v>
      </c>
      <c r="G151" s="116" t="e">
        <v>#N/A</v>
      </c>
      <c r="H151" s="116">
        <v>43.567402864812152</v>
      </c>
      <c r="I151" s="116" t="e">
        <v>#N/A</v>
      </c>
      <c r="J151" s="116" t="e">
        <v>#N/A</v>
      </c>
      <c r="K151" s="116" t="e">
        <v>#N/A</v>
      </c>
      <c r="L151" s="116">
        <v>43.519590021334871</v>
      </c>
      <c r="M151" s="116" t="e">
        <v>#N/A</v>
      </c>
      <c r="N151" s="116">
        <v>43.559173784765477</v>
      </c>
      <c r="O151" s="116" t="e">
        <v>#N/A</v>
      </c>
      <c r="P151" s="116" t="e">
        <v>#N/A</v>
      </c>
      <c r="Q151" s="116" t="e">
        <v>#N/A</v>
      </c>
      <c r="R151" s="116">
        <v>43.559173784765477</v>
      </c>
      <c r="S151" s="116" t="e">
        <v>#N/A</v>
      </c>
      <c r="T151" s="116">
        <v>43.48421741292681</v>
      </c>
      <c r="U151" s="116">
        <v>45.714470083951518</v>
      </c>
      <c r="V151" s="116" t="e">
        <v>#N/A</v>
      </c>
      <c r="W151" s="116"/>
      <c r="X151" s="116"/>
      <c r="Y151" s="116" t="e">
        <v>#N/A</v>
      </c>
      <c r="Z151" s="108">
        <v>43.490095950402086</v>
      </c>
    </row>
    <row r="152" spans="1:26" ht="19.5" thickBot="1" x14ac:dyDescent="0.35">
      <c r="C152" s="40" t="str">
        <f>List!$B$4</f>
        <v>Efficiency (Hi)</v>
      </c>
      <c r="D152" s="45" t="s">
        <v>192</v>
      </c>
      <c r="E152" s="41"/>
      <c r="F152" s="41"/>
      <c r="G152" s="41"/>
      <c r="H152" s="41"/>
      <c r="I152" s="41"/>
      <c r="J152" s="41"/>
      <c r="K152" s="41"/>
      <c r="L152" s="41"/>
      <c r="M152" s="41"/>
      <c r="N152" s="41"/>
      <c r="O152" s="41"/>
      <c r="P152" s="41"/>
      <c r="Q152" s="41"/>
      <c r="R152" s="41"/>
      <c r="S152" s="41"/>
      <c r="T152" s="41"/>
      <c r="U152" s="41"/>
      <c r="V152" s="41"/>
      <c r="W152" s="41"/>
      <c r="X152" s="41"/>
      <c r="Y152" s="41"/>
      <c r="Z152" s="42"/>
    </row>
    <row r="153" spans="1:26" x14ac:dyDescent="0.25">
      <c r="A153" s="52" t="str">
        <f>CONCATENATE(C152," - ",D153,"%")</f>
        <v>Efficiency (Hi) - 0%</v>
      </c>
      <c r="C153" s="122" t="s">
        <v>124</v>
      </c>
      <c r="D153" s="11">
        <v>0</v>
      </c>
      <c r="E153" s="20">
        <v>102.74072545455257</v>
      </c>
      <c r="F153" s="20">
        <v>102.7</v>
      </c>
      <c r="G153" s="20">
        <v>105.59904946207656</v>
      </c>
      <c r="H153" s="20">
        <v>100.87784099326495</v>
      </c>
      <c r="I153" s="20">
        <v>97.452467473124997</v>
      </c>
      <c r="J153" s="20">
        <v>103.56890712071096</v>
      </c>
      <c r="K153" s="20">
        <v>101.86214948428972</v>
      </c>
      <c r="L153" s="20">
        <v>100.8971525051245</v>
      </c>
      <c r="M153" s="20">
        <v>101.6</v>
      </c>
      <c r="N153" s="20">
        <v>101.5</v>
      </c>
      <c r="O153" s="20">
        <v>101.8</v>
      </c>
      <c r="P153" s="20">
        <v>99.2</v>
      </c>
      <c r="Q153" s="20" t="e">
        <v>#N/A</v>
      </c>
      <c r="R153" s="20">
        <v>95.1</v>
      </c>
      <c r="S153" s="20">
        <v>103.84874525491263</v>
      </c>
      <c r="T153" s="20">
        <v>101.18418986790203</v>
      </c>
      <c r="U153" s="20">
        <v>101.12060362011704</v>
      </c>
      <c r="V153" s="20">
        <v>103.21299911281237</v>
      </c>
      <c r="W153" s="20"/>
      <c r="X153" s="20"/>
      <c r="Y153" s="20">
        <v>103.9</v>
      </c>
      <c r="Z153" s="21">
        <v>101.3</v>
      </c>
    </row>
    <row r="154" spans="1:26" x14ac:dyDescent="0.25">
      <c r="A154" s="52" t="str">
        <f>CONCATENATE(C152," - ",D154,"%")</f>
        <v>Efficiency (Hi) - 10%</v>
      </c>
      <c r="C154" s="123"/>
      <c r="D154" s="94">
        <v>10</v>
      </c>
      <c r="E154" s="64">
        <v>104.19142888683869</v>
      </c>
      <c r="F154" s="64" t="e">
        <v>#N/A</v>
      </c>
      <c r="G154" s="64" t="e">
        <v>#N/A</v>
      </c>
      <c r="H154" s="64">
        <v>99.953868506173492</v>
      </c>
      <c r="I154" s="64" t="e">
        <v>#N/A</v>
      </c>
      <c r="J154" s="64">
        <v>102.59772943437802</v>
      </c>
      <c r="K154" s="64">
        <v>101.37411119378137</v>
      </c>
      <c r="L154" s="64">
        <v>104.51486949136918</v>
      </c>
      <c r="M154" s="64">
        <v>101.3</v>
      </c>
      <c r="N154" s="64">
        <v>102.1</v>
      </c>
      <c r="O154" s="64">
        <v>101.8</v>
      </c>
      <c r="P154" s="64">
        <v>99.9</v>
      </c>
      <c r="Q154" s="64" t="e">
        <v>#N/A</v>
      </c>
      <c r="R154" s="64">
        <v>95.8</v>
      </c>
      <c r="S154" s="64" t="e">
        <v>#N/A</v>
      </c>
      <c r="T154" s="64" t="e">
        <v>#N/A</v>
      </c>
      <c r="U154" s="64" t="e">
        <v>#N/A</v>
      </c>
      <c r="V154" s="64" t="e">
        <v>#N/A</v>
      </c>
      <c r="W154" s="64"/>
      <c r="X154" s="64"/>
      <c r="Y154" s="64">
        <v>104.1</v>
      </c>
      <c r="Z154" s="107">
        <v>101.1</v>
      </c>
    </row>
    <row r="155" spans="1:26" x14ac:dyDescent="0.25">
      <c r="A155" s="52" t="str">
        <f>CONCATENATE(C152," - ",D155,"%")</f>
        <v>Efficiency (Hi) - 20%</v>
      </c>
      <c r="C155" s="123"/>
      <c r="D155" s="94">
        <v>20</v>
      </c>
      <c r="E155" s="64" t="e">
        <v>#N/A</v>
      </c>
      <c r="F155" s="64" t="e">
        <v>#N/A</v>
      </c>
      <c r="G155" s="64" t="e">
        <v>#N/A</v>
      </c>
      <c r="H155" s="64">
        <v>99.928457020841208</v>
      </c>
      <c r="I155" s="64" t="e">
        <v>#N/A</v>
      </c>
      <c r="J155" s="64" t="e">
        <v>#N/A</v>
      </c>
      <c r="K155" s="64" t="e">
        <v>#N/A</v>
      </c>
      <c r="L155" s="64" t="e">
        <v>#N/A</v>
      </c>
      <c r="M155" s="64" t="e">
        <v>#N/A</v>
      </c>
      <c r="N155" s="64" t="e">
        <v>#N/A</v>
      </c>
      <c r="O155" s="64" t="e">
        <v>#N/A</v>
      </c>
      <c r="P155" s="64" t="e">
        <v>#N/A</v>
      </c>
      <c r="Q155" s="64" t="e">
        <v>#N/A</v>
      </c>
      <c r="R155" s="64" t="e">
        <v>#N/A</v>
      </c>
      <c r="S155" s="64" t="e">
        <v>#N/A</v>
      </c>
      <c r="T155" s="64" t="e">
        <v>#N/A</v>
      </c>
      <c r="U155" s="64" t="e">
        <v>#N/A</v>
      </c>
      <c r="V155" s="64" t="e">
        <v>#N/A</v>
      </c>
      <c r="W155" s="64"/>
      <c r="X155" s="64"/>
      <c r="Y155" s="64" t="e">
        <v>#N/A</v>
      </c>
      <c r="Z155" s="107" t="e">
        <v>#N/A</v>
      </c>
    </row>
    <row r="156" spans="1:26" x14ac:dyDescent="0.25">
      <c r="A156" s="52" t="str">
        <f>CONCATENATE(C152," - ",D156,"%")</f>
        <v>Efficiency (Hi) - 23%</v>
      </c>
      <c r="C156" s="123"/>
      <c r="D156" s="94">
        <v>23</v>
      </c>
      <c r="E156" s="64">
        <v>103.6629891151684</v>
      </c>
      <c r="F156" s="64">
        <v>104</v>
      </c>
      <c r="G156" s="64">
        <v>103.87855436282393</v>
      </c>
      <c r="H156" s="64">
        <v>99.319267049427069</v>
      </c>
      <c r="I156" s="64">
        <v>98.383313669883648</v>
      </c>
      <c r="J156" s="64">
        <v>104.09064813274244</v>
      </c>
      <c r="K156" s="64">
        <v>100.58314593722481</v>
      </c>
      <c r="L156" s="64">
        <v>103.91203586159463</v>
      </c>
      <c r="M156" s="64">
        <v>101.9</v>
      </c>
      <c r="N156" s="64">
        <v>102.9</v>
      </c>
      <c r="O156" s="64">
        <v>102.6</v>
      </c>
      <c r="P156" s="64">
        <v>100.2</v>
      </c>
      <c r="Q156" s="64" t="e">
        <v>#N/A</v>
      </c>
      <c r="R156" s="64">
        <v>96.3</v>
      </c>
      <c r="S156" s="64">
        <v>103.89704365876699</v>
      </c>
      <c r="T156" s="64">
        <v>107.09209196566518</v>
      </c>
      <c r="U156" s="64">
        <v>103.54520810877386</v>
      </c>
      <c r="V156" s="64">
        <v>101.72552362434442</v>
      </c>
      <c r="W156" s="64"/>
      <c r="X156" s="64"/>
      <c r="Y156" s="64">
        <v>104.7</v>
      </c>
      <c r="Z156" s="107">
        <v>101.6</v>
      </c>
    </row>
    <row r="157" spans="1:26" x14ac:dyDescent="0.25">
      <c r="A157" s="52" t="str">
        <f>CONCATENATE(C152," - ",D157,"%")</f>
        <v>Efficiency (Hi) - 30%</v>
      </c>
      <c r="C157" s="123"/>
      <c r="D157" s="94">
        <v>30</v>
      </c>
      <c r="E157" s="64">
        <v>105.48324545756518</v>
      </c>
      <c r="F157" s="64" t="e">
        <v>#N/A</v>
      </c>
      <c r="G157" s="64" t="e">
        <v>#N/A</v>
      </c>
      <c r="H157" s="64">
        <v>99.686920182576841</v>
      </c>
      <c r="I157" s="64" t="e">
        <v>#N/A</v>
      </c>
      <c r="J157" s="64">
        <v>104.80382257828984</v>
      </c>
      <c r="K157" s="64">
        <v>101.22369199784825</v>
      </c>
      <c r="L157" s="64">
        <v>105.26098292962938</v>
      </c>
      <c r="M157" s="64">
        <v>102.2</v>
      </c>
      <c r="N157" s="64">
        <v>103.3</v>
      </c>
      <c r="O157" s="64">
        <v>103</v>
      </c>
      <c r="P157" s="64">
        <v>101.4</v>
      </c>
      <c r="Q157" s="64" t="e">
        <v>#N/A</v>
      </c>
      <c r="R157" s="64">
        <v>96.3</v>
      </c>
      <c r="S157" s="64" t="e">
        <v>#N/A</v>
      </c>
      <c r="T157" s="64" t="e">
        <v>#N/A</v>
      </c>
      <c r="U157" s="64" t="e">
        <v>#N/A</v>
      </c>
      <c r="V157" s="64" t="e">
        <v>#N/A</v>
      </c>
      <c r="W157" s="64"/>
      <c r="X157" s="64"/>
      <c r="Y157" s="64">
        <v>104.8</v>
      </c>
      <c r="Z157" s="107">
        <v>101.9</v>
      </c>
    </row>
    <row r="158" spans="1:26" x14ac:dyDescent="0.25">
      <c r="A158" s="52" t="str">
        <f>CONCATENATE(C152," - ",D158,"%")</f>
        <v>Efficiency (Hi) - 40%</v>
      </c>
      <c r="C158" s="123"/>
      <c r="D158" s="94">
        <v>40</v>
      </c>
      <c r="E158" s="64">
        <v>106.23033779827318</v>
      </c>
      <c r="F158" s="64">
        <v>106.8</v>
      </c>
      <c r="G158" s="64">
        <v>104.68374623176608</v>
      </c>
      <c r="H158" s="64">
        <v>99.572551318943582</v>
      </c>
      <c r="I158" s="64">
        <v>99.456664459694125</v>
      </c>
      <c r="J158" s="64">
        <v>105.23663254772386</v>
      </c>
      <c r="K158" s="64">
        <v>102.69210501448036</v>
      </c>
      <c r="L158" s="64">
        <v>104.15413508347022</v>
      </c>
      <c r="M158" s="64">
        <v>102.8</v>
      </c>
      <c r="N158" s="64">
        <v>104.1</v>
      </c>
      <c r="O158" s="64">
        <v>103.8</v>
      </c>
      <c r="P158" s="64">
        <v>101.8</v>
      </c>
      <c r="Q158" s="64" t="e">
        <v>#N/A</v>
      </c>
      <c r="R158" s="64">
        <v>96.7</v>
      </c>
      <c r="S158" s="64">
        <v>103.21795658934707</v>
      </c>
      <c r="T158" s="64">
        <v>104.78427503101062</v>
      </c>
      <c r="U158" s="64">
        <v>104.21505859796429</v>
      </c>
      <c r="V158" s="64">
        <v>100.98855155270807</v>
      </c>
      <c r="W158" s="64"/>
      <c r="X158" s="64"/>
      <c r="Y158" s="64">
        <v>105.8</v>
      </c>
      <c r="Z158" s="107">
        <v>102.5</v>
      </c>
    </row>
    <row r="159" spans="1:26" x14ac:dyDescent="0.25">
      <c r="A159" s="52" t="str">
        <f>CONCATENATE(C152," - ",D159,"%")</f>
        <v>Efficiency (Hi) - 50%</v>
      </c>
      <c r="C159" s="123"/>
      <c r="D159" s="94">
        <v>50</v>
      </c>
      <c r="E159" s="64" t="e">
        <v>#N/A</v>
      </c>
      <c r="F159" s="64">
        <v>103.4</v>
      </c>
      <c r="G159" s="64" t="e">
        <v>#N/A</v>
      </c>
      <c r="H159" s="64">
        <v>99.149613381550935</v>
      </c>
      <c r="I159" s="64" t="e">
        <v>#N/A</v>
      </c>
      <c r="J159" s="64">
        <v>105.92408652133099</v>
      </c>
      <c r="K159" s="64" t="e">
        <v>#N/A</v>
      </c>
      <c r="L159" s="64">
        <v>103.2901093201902</v>
      </c>
      <c r="M159" s="64">
        <v>103.7</v>
      </c>
      <c r="N159" s="64">
        <v>104.9</v>
      </c>
      <c r="O159" s="64" t="e">
        <v>#N/A</v>
      </c>
      <c r="P159" s="64" t="e">
        <v>#N/A</v>
      </c>
      <c r="Q159" s="64" t="e">
        <v>#N/A</v>
      </c>
      <c r="R159" s="64">
        <v>97.7</v>
      </c>
      <c r="S159" s="64" t="e">
        <v>#N/A</v>
      </c>
      <c r="T159" s="64" t="e">
        <v>#N/A</v>
      </c>
      <c r="U159" s="64" t="e">
        <v>#N/A</v>
      </c>
      <c r="V159" s="64" t="e">
        <v>#N/A</v>
      </c>
      <c r="W159" s="64"/>
      <c r="X159" s="64"/>
      <c r="Y159" s="64">
        <v>106.7</v>
      </c>
      <c r="Z159" s="107">
        <v>103.4</v>
      </c>
    </row>
    <row r="160" spans="1:26" ht="15.75" thickBot="1" x14ac:dyDescent="0.3">
      <c r="A160" s="52" t="str">
        <f>CONCATENATE(C152," - ",D160,"%")</f>
        <v>Efficiency (Hi) - 60%</v>
      </c>
      <c r="C160" s="124"/>
      <c r="D160" s="95">
        <v>60</v>
      </c>
      <c r="E160" s="116" t="e">
        <v>#N/A</v>
      </c>
      <c r="F160" s="116" t="e">
        <v>#N/A</v>
      </c>
      <c r="G160" s="116" t="e">
        <v>#N/A</v>
      </c>
      <c r="H160" s="116" t="e">
        <v>#N/A</v>
      </c>
      <c r="I160" s="116" t="e">
        <v>#N/A</v>
      </c>
      <c r="J160" s="116" t="e">
        <v>#N/A</v>
      </c>
      <c r="K160" s="116" t="e">
        <v>#N/A</v>
      </c>
      <c r="L160" s="116">
        <v>105.2</v>
      </c>
      <c r="M160" s="116" t="e">
        <v>#N/A</v>
      </c>
      <c r="N160" s="116">
        <v>106.5</v>
      </c>
      <c r="O160" s="116" t="e">
        <v>#N/A</v>
      </c>
      <c r="P160" s="116" t="e">
        <v>#N/A</v>
      </c>
      <c r="Q160" s="116" t="e">
        <v>#N/A</v>
      </c>
      <c r="R160" s="116" t="e">
        <v>#N/A</v>
      </c>
      <c r="S160" s="116" t="e">
        <v>#N/A</v>
      </c>
      <c r="T160" s="116">
        <v>98.400226229680115</v>
      </c>
      <c r="U160" s="116" t="e">
        <v>#N/A</v>
      </c>
      <c r="V160" s="116" t="e">
        <v>#N/A</v>
      </c>
      <c r="W160" s="116"/>
      <c r="X160" s="116"/>
      <c r="Y160" s="116" t="e">
        <v>#N/A</v>
      </c>
      <c r="Z160" s="108">
        <v>104.2</v>
      </c>
    </row>
    <row r="161" spans="1:26" ht="19.5" thickBot="1" x14ac:dyDescent="0.35">
      <c r="C161" s="40" t="str">
        <f>List!$B$7</f>
        <v>CO emissions</v>
      </c>
      <c r="D161" s="45" t="s">
        <v>193</v>
      </c>
      <c r="E161" s="41"/>
      <c r="F161" s="41"/>
      <c r="G161" s="41"/>
      <c r="H161" s="41"/>
      <c r="I161" s="41"/>
      <c r="J161" s="41"/>
      <c r="K161" s="41"/>
      <c r="L161" s="41"/>
      <c r="M161" s="41"/>
      <c r="N161" s="41"/>
      <c r="O161" s="41"/>
      <c r="P161" s="41"/>
      <c r="Q161" s="41"/>
      <c r="R161" s="41"/>
      <c r="S161" s="41"/>
      <c r="T161" s="41"/>
      <c r="U161" s="41"/>
      <c r="V161" s="41"/>
      <c r="W161" s="41"/>
      <c r="X161" s="41"/>
      <c r="Y161" s="41"/>
      <c r="Z161" s="42"/>
    </row>
    <row r="162" spans="1:26" x14ac:dyDescent="0.25">
      <c r="A162" s="52" t="str">
        <f>CONCATENATE(C161," - ",D162,"%")</f>
        <v>CO emissions - 0%</v>
      </c>
      <c r="C162" s="122" t="s">
        <v>124</v>
      </c>
      <c r="D162" s="11">
        <v>0</v>
      </c>
      <c r="E162" s="20">
        <v>20.323787395936588</v>
      </c>
      <c r="F162" s="20">
        <v>14.10624880050328</v>
      </c>
      <c r="G162" s="20">
        <v>18.164737410109236</v>
      </c>
      <c r="H162" s="20">
        <v>0.76675802809070748</v>
      </c>
      <c r="I162" s="20">
        <v>1.2671596196013899</v>
      </c>
      <c r="J162" s="20">
        <v>9.9</v>
      </c>
      <c r="K162" s="20">
        <v>19.3</v>
      </c>
      <c r="L162" s="20">
        <v>5.9</v>
      </c>
      <c r="M162" s="20">
        <v>52.7</v>
      </c>
      <c r="N162" s="20">
        <v>7.4</v>
      </c>
      <c r="O162" s="20">
        <v>5.3</v>
      </c>
      <c r="P162" s="20">
        <v>7.3</v>
      </c>
      <c r="Q162" s="20">
        <v>15.038663143934185</v>
      </c>
      <c r="R162" s="20">
        <v>11.5</v>
      </c>
      <c r="S162" s="20">
        <v>5.4040579932736037</v>
      </c>
      <c r="T162" s="20">
        <v>22.024534488168964</v>
      </c>
      <c r="U162" s="20">
        <v>12.98767327129044</v>
      </c>
      <c r="V162" s="20">
        <v>12.426648837392507</v>
      </c>
      <c r="W162" s="20"/>
      <c r="X162" s="20"/>
      <c r="Y162" s="20">
        <v>12.72</v>
      </c>
      <c r="Z162" s="21">
        <v>22.5</v>
      </c>
    </row>
    <row r="163" spans="1:26" x14ac:dyDescent="0.25">
      <c r="A163" s="52" t="str">
        <f>CONCATENATE(C161," - ",D163,"%")</f>
        <v>CO emissions - 10%</v>
      </c>
      <c r="C163" s="123"/>
      <c r="D163" s="94">
        <v>10</v>
      </c>
      <c r="E163" s="64">
        <v>19.035380278636257</v>
      </c>
      <c r="F163" s="64" t="e">
        <v>#N/A</v>
      </c>
      <c r="G163" s="64" t="e">
        <v>#N/A</v>
      </c>
      <c r="H163" s="64">
        <v>0.78801656457846569</v>
      </c>
      <c r="I163" s="64" t="e">
        <v>#N/A</v>
      </c>
      <c r="J163" s="64">
        <v>8.6999999999999993</v>
      </c>
      <c r="K163" s="64">
        <v>17.3</v>
      </c>
      <c r="L163" s="64">
        <v>5.4</v>
      </c>
      <c r="M163" s="64">
        <v>53.5</v>
      </c>
      <c r="N163" s="64">
        <v>6.7</v>
      </c>
      <c r="O163" s="64">
        <v>5</v>
      </c>
      <c r="P163" s="64">
        <v>6.9</v>
      </c>
      <c r="Q163" s="64">
        <v>14.823581773435031</v>
      </c>
      <c r="R163" s="64">
        <v>12</v>
      </c>
      <c r="S163" s="64" t="e">
        <v>#N/A</v>
      </c>
      <c r="T163" s="64" t="e">
        <v>#N/A</v>
      </c>
      <c r="U163" s="64" t="e">
        <v>#N/A</v>
      </c>
      <c r="V163" s="64" t="e">
        <v>#N/A</v>
      </c>
      <c r="W163" s="64"/>
      <c r="X163" s="64"/>
      <c r="Y163" s="64">
        <v>10.57</v>
      </c>
      <c r="Z163" s="107">
        <v>21.1</v>
      </c>
    </row>
    <row r="164" spans="1:26" x14ac:dyDescent="0.25">
      <c r="A164" s="52" t="str">
        <f>CONCATENATE(C161," - ",D164,"%")</f>
        <v>CO emissions - 20%</v>
      </c>
      <c r="C164" s="123"/>
      <c r="D164" s="94">
        <v>20</v>
      </c>
      <c r="E164" s="64" t="e">
        <v>#N/A</v>
      </c>
      <c r="F164" s="64" t="e">
        <v>#N/A</v>
      </c>
      <c r="G164" s="64" t="e">
        <v>#N/A</v>
      </c>
      <c r="H164" s="64">
        <v>0.2091585648700138</v>
      </c>
      <c r="I164" s="64" t="e">
        <v>#N/A</v>
      </c>
      <c r="J164" s="64" t="e">
        <v>#N/A</v>
      </c>
      <c r="K164" s="64" t="e">
        <v>#N/A</v>
      </c>
      <c r="L164" s="64" t="e">
        <v>#N/A</v>
      </c>
      <c r="M164" s="64" t="e">
        <v>#N/A</v>
      </c>
      <c r="N164" s="64" t="e">
        <v>#N/A</v>
      </c>
      <c r="O164" s="64" t="e">
        <v>#N/A</v>
      </c>
      <c r="P164" s="64" t="e">
        <v>#N/A</v>
      </c>
      <c r="Q164" s="64">
        <v>13.993752134055905</v>
      </c>
      <c r="R164" s="64" t="e">
        <v>#N/A</v>
      </c>
      <c r="S164" s="64" t="e">
        <v>#N/A</v>
      </c>
      <c r="T164" s="64" t="e">
        <v>#N/A</v>
      </c>
      <c r="U164" s="64" t="e">
        <v>#N/A</v>
      </c>
      <c r="V164" s="64" t="e">
        <v>#N/A</v>
      </c>
      <c r="W164" s="64"/>
      <c r="X164" s="64"/>
      <c r="Y164" s="64" t="e">
        <v>#N/A</v>
      </c>
      <c r="Z164" s="107" t="e">
        <v>#N/A</v>
      </c>
    </row>
    <row r="165" spans="1:26" x14ac:dyDescent="0.25">
      <c r="A165" s="52" t="str">
        <f>CONCATENATE(C161," - ",D165,"%")</f>
        <v>CO emissions - 23%</v>
      </c>
      <c r="C165" s="123"/>
      <c r="D165" s="94">
        <v>23</v>
      </c>
      <c r="E165" s="64">
        <v>18.009367425348731</v>
      </c>
      <c r="F165" s="64">
        <v>2.9341939906248009</v>
      </c>
      <c r="G165" s="64">
        <v>14.456141073641112</v>
      </c>
      <c r="H165" s="64">
        <v>1.2291374997402122</v>
      </c>
      <c r="I165" s="64">
        <v>1.1754033774703057</v>
      </c>
      <c r="J165" s="64">
        <v>7.8</v>
      </c>
      <c r="K165" s="64">
        <v>16.7</v>
      </c>
      <c r="L165" s="64">
        <v>4.7</v>
      </c>
      <c r="M165" s="64">
        <v>48.2</v>
      </c>
      <c r="N165" s="64">
        <v>5.8</v>
      </c>
      <c r="O165" s="64">
        <v>4.8</v>
      </c>
      <c r="P165" s="64">
        <v>6.3</v>
      </c>
      <c r="Q165" s="64">
        <v>14.262752649509569</v>
      </c>
      <c r="R165" s="64">
        <v>11.1</v>
      </c>
      <c r="S165" s="64">
        <v>5.4331299394322885</v>
      </c>
      <c r="T165" s="64">
        <v>14.961800025319899</v>
      </c>
      <c r="U165" s="64">
        <v>6.2721359439145035</v>
      </c>
      <c r="V165" s="64">
        <v>15.652542996081058</v>
      </c>
      <c r="W165" s="64"/>
      <c r="X165" s="64"/>
      <c r="Y165" s="64">
        <v>9.24</v>
      </c>
      <c r="Z165" s="107">
        <v>19.8</v>
      </c>
    </row>
    <row r="166" spans="1:26" x14ac:dyDescent="0.25">
      <c r="A166" s="52" t="str">
        <f>CONCATENATE(C161," - ",D166,"%")</f>
        <v>CO emissions - 30%</v>
      </c>
      <c r="C166" s="123"/>
      <c r="D166" s="94">
        <v>30</v>
      </c>
      <c r="E166" s="64">
        <v>17.448556156561729</v>
      </c>
      <c r="F166" s="64" t="e">
        <v>#N/A</v>
      </c>
      <c r="G166" s="64" t="e">
        <v>#N/A</v>
      </c>
      <c r="H166" s="64">
        <v>0.71716886278067871</v>
      </c>
      <c r="I166" s="64" t="e">
        <v>#N/A</v>
      </c>
      <c r="J166" s="64">
        <v>7.4</v>
      </c>
      <c r="K166" s="64">
        <v>16.899999999999999</v>
      </c>
      <c r="L166" s="64">
        <v>4.2</v>
      </c>
      <c r="M166" s="64">
        <v>51.2</v>
      </c>
      <c r="N166" s="64">
        <v>5.0999999999999996</v>
      </c>
      <c r="O166" s="64">
        <v>4.7</v>
      </c>
      <c r="P166" s="64">
        <v>5.9</v>
      </c>
      <c r="Q166" s="64">
        <v>14.55279945622514</v>
      </c>
      <c r="R166" s="64">
        <v>9.1999999999999993</v>
      </c>
      <c r="S166" s="64" t="e">
        <v>#N/A</v>
      </c>
      <c r="T166" s="64" t="e">
        <v>#N/A</v>
      </c>
      <c r="U166" s="64" t="e">
        <v>#N/A</v>
      </c>
      <c r="V166" s="64" t="e">
        <v>#N/A</v>
      </c>
      <c r="W166" s="64"/>
      <c r="X166" s="64"/>
      <c r="Y166" s="64">
        <v>8.5</v>
      </c>
      <c r="Z166" s="107">
        <v>19.2</v>
      </c>
    </row>
    <row r="167" spans="1:26" x14ac:dyDescent="0.25">
      <c r="A167" s="52" t="str">
        <f>CONCATENATE(C161," - ",D167,"%")</f>
        <v>CO emissions - 40%</v>
      </c>
      <c r="C167" s="123"/>
      <c r="D167" s="94">
        <v>40</v>
      </c>
      <c r="E167" s="64">
        <v>15.860849899402588</v>
      </c>
      <c r="F167" s="64">
        <v>3.3825315614009877</v>
      </c>
      <c r="G167" s="64">
        <v>12.843544639420262</v>
      </c>
      <c r="H167" s="64">
        <v>0.34545397870182537</v>
      </c>
      <c r="I167" s="64">
        <v>0.62694146279346075</v>
      </c>
      <c r="J167" s="64">
        <v>7</v>
      </c>
      <c r="K167" s="64">
        <v>17.5</v>
      </c>
      <c r="L167" s="64">
        <v>3.6</v>
      </c>
      <c r="M167" s="64">
        <v>51.2</v>
      </c>
      <c r="N167" s="64">
        <v>4.8</v>
      </c>
      <c r="O167" s="64">
        <v>4.5999999999999996</v>
      </c>
      <c r="P167" s="64">
        <v>5.3</v>
      </c>
      <c r="Q167" s="64">
        <v>15.323315359675012</v>
      </c>
      <c r="R167" s="64">
        <v>7.1</v>
      </c>
      <c r="S167" s="64">
        <v>6.8532808851892417</v>
      </c>
      <c r="T167" s="64">
        <v>22.055713126576151</v>
      </c>
      <c r="U167" s="64">
        <v>2.6436821421130299</v>
      </c>
      <c r="V167" s="64">
        <v>10.665787708874053</v>
      </c>
      <c r="W167" s="64"/>
      <c r="X167" s="64"/>
      <c r="Y167" s="64">
        <v>7.69</v>
      </c>
      <c r="Z167" s="107">
        <v>18.5</v>
      </c>
    </row>
    <row r="168" spans="1:26" x14ac:dyDescent="0.25">
      <c r="A168" s="52" t="str">
        <f>CONCATENATE(C161," - ",D168,"%")</f>
        <v>CO emissions - 50%</v>
      </c>
      <c r="C168" s="123"/>
      <c r="D168" s="94">
        <v>50</v>
      </c>
      <c r="E168" s="64" t="e">
        <v>#N/A</v>
      </c>
      <c r="F168" s="64">
        <v>2.9756220444386074</v>
      </c>
      <c r="G168" s="64" t="e">
        <v>#N/A</v>
      </c>
      <c r="H168" s="64">
        <v>0.17826104314953142</v>
      </c>
      <c r="I168" s="64" t="e">
        <v>#N/A</v>
      </c>
      <c r="J168" s="64">
        <v>6.3</v>
      </c>
      <c r="K168" s="64" t="e">
        <v>#N/A</v>
      </c>
      <c r="L168" s="64">
        <v>3</v>
      </c>
      <c r="M168" s="64">
        <v>50.9</v>
      </c>
      <c r="N168" s="64">
        <v>4.4000000000000004</v>
      </c>
      <c r="O168" s="64" t="e">
        <v>#N/A</v>
      </c>
      <c r="P168" s="64" t="e">
        <v>#N/A</v>
      </c>
      <c r="Q168" s="64" t="e">
        <v>#N/A</v>
      </c>
      <c r="R168" s="64">
        <v>5.8</v>
      </c>
      <c r="S168" s="64" t="e">
        <v>#N/A</v>
      </c>
      <c r="T168" s="64" t="e">
        <v>#N/A</v>
      </c>
      <c r="U168" s="64" t="e">
        <v>#N/A</v>
      </c>
      <c r="V168" s="64" t="e">
        <v>#N/A</v>
      </c>
      <c r="W168" s="64"/>
      <c r="X168" s="64"/>
      <c r="Y168" s="64">
        <v>7.14</v>
      </c>
      <c r="Z168" s="107">
        <v>18.2</v>
      </c>
    </row>
    <row r="169" spans="1:26" ht="15.75" thickBot="1" x14ac:dyDescent="0.3">
      <c r="A169" s="52" t="str">
        <f>CONCATENATE(C161," - ",D169,"%")</f>
        <v>CO emissions - 60%</v>
      </c>
      <c r="C169" s="124"/>
      <c r="D169" s="95">
        <v>60</v>
      </c>
      <c r="E169" s="116" t="e">
        <v>#N/A</v>
      </c>
      <c r="F169" s="116">
        <v>1.5807076350099132</v>
      </c>
      <c r="G169" s="116" t="e">
        <v>#N/A</v>
      </c>
      <c r="H169" s="116">
        <v>1.2726819490782528</v>
      </c>
      <c r="I169" s="116" t="e">
        <v>#N/A</v>
      </c>
      <c r="J169" s="116" t="e">
        <v>#N/A</v>
      </c>
      <c r="K169" s="116" t="e">
        <v>#N/A</v>
      </c>
      <c r="L169" s="116">
        <v>2.4</v>
      </c>
      <c r="M169" s="116" t="e">
        <v>#N/A</v>
      </c>
      <c r="N169" s="116">
        <v>3.8</v>
      </c>
      <c r="O169" s="116" t="e">
        <v>#N/A</v>
      </c>
      <c r="P169" s="116" t="e">
        <v>#N/A</v>
      </c>
      <c r="Q169" s="116" t="e">
        <v>#N/A</v>
      </c>
      <c r="R169" s="116">
        <v>4.8</v>
      </c>
      <c r="S169" s="116" t="e">
        <v>#N/A</v>
      </c>
      <c r="T169" s="116">
        <v>23.854562038003731</v>
      </c>
      <c r="U169" s="116" t="e">
        <v>#N/A</v>
      </c>
      <c r="V169" s="116" t="e">
        <v>#N/A</v>
      </c>
      <c r="W169" s="116"/>
      <c r="X169" s="116"/>
      <c r="Y169" s="116" t="e">
        <v>#N/A</v>
      </c>
      <c r="Z169" s="108">
        <v>17.100000000000001</v>
      </c>
    </row>
    <row r="170" spans="1:26" ht="19.5" thickBot="1" x14ac:dyDescent="0.35">
      <c r="C170" s="40" t="str">
        <f>List!$B$8</f>
        <v>NOx emissions</v>
      </c>
      <c r="D170" s="45" t="s">
        <v>193</v>
      </c>
      <c r="E170" s="41"/>
      <c r="F170" s="41"/>
      <c r="G170" s="41"/>
      <c r="H170" s="41"/>
      <c r="I170" s="41"/>
      <c r="J170" s="41"/>
      <c r="K170" s="41"/>
      <c r="L170" s="41"/>
      <c r="M170" s="41"/>
      <c r="N170" s="41"/>
      <c r="O170" s="41"/>
      <c r="P170" s="41"/>
      <c r="Q170" s="41"/>
      <c r="R170" s="41"/>
      <c r="S170" s="41"/>
      <c r="T170" s="41"/>
      <c r="U170" s="41"/>
      <c r="V170" s="41"/>
      <c r="W170" s="41"/>
      <c r="X170" s="41"/>
      <c r="Y170" s="41"/>
      <c r="Z170" s="42"/>
    </row>
    <row r="171" spans="1:26" x14ac:dyDescent="0.25">
      <c r="A171" s="52" t="str">
        <f>CONCATENATE(C170," - ",D171,"%")</f>
        <v>NOx emissions - 0%</v>
      </c>
      <c r="C171" s="122" t="s">
        <v>124</v>
      </c>
      <c r="D171" s="11">
        <v>0</v>
      </c>
      <c r="E171" s="20">
        <v>9.73789130987055</v>
      </c>
      <c r="F171" s="20">
        <v>20.454060760729757</v>
      </c>
      <c r="G171" s="20">
        <v>25.651769295563039</v>
      </c>
      <c r="H171" s="20">
        <v>10.951074438062909</v>
      </c>
      <c r="I171" s="20">
        <v>8.5544718886882869</v>
      </c>
      <c r="J171" s="20">
        <v>11.9</v>
      </c>
      <c r="K171" s="20">
        <v>21.4</v>
      </c>
      <c r="L171" s="20">
        <v>14.1</v>
      </c>
      <c r="M171" s="20">
        <v>8.5</v>
      </c>
      <c r="N171" s="20">
        <v>7.1</v>
      </c>
      <c r="O171" s="20">
        <v>16</v>
      </c>
      <c r="P171" s="20">
        <v>31.5</v>
      </c>
      <c r="Q171" s="20">
        <v>17.59087153289234</v>
      </c>
      <c r="R171" s="20">
        <v>16.899999999999999</v>
      </c>
      <c r="S171" s="20">
        <v>15.369610708288228</v>
      </c>
      <c r="T171" s="20">
        <v>12.099898576833567</v>
      </c>
      <c r="U171" s="20">
        <v>32.500433595144507</v>
      </c>
      <c r="V171" s="20">
        <v>3.6162205611459681</v>
      </c>
      <c r="W171" s="20"/>
      <c r="X171" s="20"/>
      <c r="Y171" s="20">
        <v>19.63</v>
      </c>
      <c r="Z171" s="21">
        <v>23.7</v>
      </c>
    </row>
    <row r="172" spans="1:26" x14ac:dyDescent="0.25">
      <c r="A172" s="52" t="str">
        <f>CONCATENATE(C170," - ",D172,"%")</f>
        <v>NOx emissions - 10%</v>
      </c>
      <c r="C172" s="123"/>
      <c r="D172" s="94">
        <v>10</v>
      </c>
      <c r="E172" s="64">
        <v>9.1881009557740754</v>
      </c>
      <c r="F172" s="64" t="e">
        <v>#N/A</v>
      </c>
      <c r="G172" s="64" t="e">
        <v>#N/A</v>
      </c>
      <c r="H172" s="64">
        <v>7.8970221739759632</v>
      </c>
      <c r="I172" s="64" t="e">
        <v>#N/A</v>
      </c>
      <c r="J172" s="64">
        <v>10.7</v>
      </c>
      <c r="K172" s="64">
        <v>15.5</v>
      </c>
      <c r="L172" s="64">
        <v>10.9</v>
      </c>
      <c r="M172" s="64">
        <v>6.9</v>
      </c>
      <c r="N172" s="64">
        <v>6.7</v>
      </c>
      <c r="O172" s="64">
        <v>16.399999999999999</v>
      </c>
      <c r="P172" s="64">
        <v>31.9</v>
      </c>
      <c r="Q172" s="64">
        <v>14.69927321076381</v>
      </c>
      <c r="R172" s="64">
        <v>15.5</v>
      </c>
      <c r="S172" s="64" t="e">
        <v>#N/A</v>
      </c>
      <c r="T172" s="64" t="e">
        <v>#N/A</v>
      </c>
      <c r="U172" s="64" t="e">
        <v>#N/A</v>
      </c>
      <c r="V172" s="64" t="e">
        <v>#N/A</v>
      </c>
      <c r="W172" s="64"/>
      <c r="X172" s="64"/>
      <c r="Y172" s="64">
        <v>16.440000000000001</v>
      </c>
      <c r="Z172" s="107">
        <v>17.100000000000001</v>
      </c>
    </row>
    <row r="173" spans="1:26" x14ac:dyDescent="0.25">
      <c r="A173" s="52" t="str">
        <f>CONCATENATE(C170," - ",D173,"%")</f>
        <v>NOx emissions - 20%</v>
      </c>
      <c r="C173" s="123"/>
      <c r="D173" s="94">
        <v>20</v>
      </c>
      <c r="E173" s="64" t="e">
        <v>#N/A</v>
      </c>
      <c r="F173" s="64" t="e">
        <v>#N/A</v>
      </c>
      <c r="G173" s="64" t="e">
        <v>#N/A</v>
      </c>
      <c r="H173" s="64">
        <v>6.3516076910999724</v>
      </c>
      <c r="I173" s="64" t="e">
        <v>#N/A</v>
      </c>
      <c r="J173" s="64" t="e">
        <v>#N/A</v>
      </c>
      <c r="K173" s="64" t="e">
        <v>#N/A</v>
      </c>
      <c r="L173" s="64" t="e">
        <v>#N/A</v>
      </c>
      <c r="M173" s="64" t="e">
        <v>#N/A</v>
      </c>
      <c r="N173" s="64" t="e">
        <v>#N/A</v>
      </c>
      <c r="O173" s="64" t="e">
        <v>#N/A</v>
      </c>
      <c r="P173" s="64" t="e">
        <v>#N/A</v>
      </c>
      <c r="Q173" s="64">
        <v>11.051018856310433</v>
      </c>
      <c r="R173" s="64" t="e">
        <v>#N/A</v>
      </c>
      <c r="S173" s="64" t="e">
        <v>#N/A</v>
      </c>
      <c r="T173" s="64" t="e">
        <v>#N/A</v>
      </c>
      <c r="U173" s="64" t="e">
        <v>#N/A</v>
      </c>
      <c r="V173" s="64" t="e">
        <v>#N/A</v>
      </c>
      <c r="W173" s="64"/>
      <c r="X173" s="64"/>
      <c r="Y173" s="64" t="e">
        <v>#N/A</v>
      </c>
      <c r="Z173" s="107" t="e">
        <v>#N/A</v>
      </c>
    </row>
    <row r="174" spans="1:26" x14ac:dyDescent="0.25">
      <c r="A174" s="52" t="str">
        <f>CONCATENATE(C170," - ",D174,"%")</f>
        <v>NOx emissions - 23%</v>
      </c>
      <c r="C174" s="123"/>
      <c r="D174" s="94">
        <v>23</v>
      </c>
      <c r="E174" s="64">
        <v>8.2694766074623303</v>
      </c>
      <c r="F174" s="64">
        <v>16.138066948436403</v>
      </c>
      <c r="G174" s="64">
        <v>21.354902226162139</v>
      </c>
      <c r="H174" s="64">
        <v>6.1018382162149649</v>
      </c>
      <c r="I174" s="64">
        <v>7.5545089982324196</v>
      </c>
      <c r="J174" s="64">
        <v>9.9</v>
      </c>
      <c r="K174" s="64">
        <v>11.3</v>
      </c>
      <c r="L174" s="64">
        <v>8.6999999999999993</v>
      </c>
      <c r="M174" s="64">
        <v>5.7</v>
      </c>
      <c r="N174" s="64">
        <v>6.2</v>
      </c>
      <c r="O174" s="64">
        <v>16.600000000000001</v>
      </c>
      <c r="P174" s="64">
        <v>30.3</v>
      </c>
      <c r="Q174" s="64">
        <v>11.611840565662964</v>
      </c>
      <c r="R174" s="64">
        <v>13.8</v>
      </c>
      <c r="S174" s="64">
        <v>9.1877815443387583</v>
      </c>
      <c r="T174" s="64">
        <v>9.0148843689974143</v>
      </c>
      <c r="U174" s="64">
        <v>18.643291553036743</v>
      </c>
      <c r="V174" s="64">
        <v>2.3355411455559647</v>
      </c>
      <c r="W174" s="64"/>
      <c r="X174" s="64"/>
      <c r="Y174" s="64">
        <v>14.19</v>
      </c>
      <c r="Z174" s="107">
        <v>12.7</v>
      </c>
    </row>
    <row r="175" spans="1:26" x14ac:dyDescent="0.25">
      <c r="A175" s="52" t="str">
        <f>CONCATENATE(C170," - ",D175,"%")</f>
        <v>NOx emissions - 30%</v>
      </c>
      <c r="C175" s="123"/>
      <c r="D175" s="94">
        <v>30</v>
      </c>
      <c r="E175" s="64">
        <v>7.9036943946833853</v>
      </c>
      <c r="F175" s="64" t="e">
        <v>#N/A</v>
      </c>
      <c r="G175" s="64" t="e">
        <v>#N/A</v>
      </c>
      <c r="H175" s="64">
        <v>5.0204896615480177</v>
      </c>
      <c r="I175" s="64" t="e">
        <v>#N/A</v>
      </c>
      <c r="J175" s="64">
        <v>9.5</v>
      </c>
      <c r="K175" s="64">
        <v>9.3000000000000007</v>
      </c>
      <c r="L175" s="64">
        <v>7.3</v>
      </c>
      <c r="M175" s="64">
        <v>4.9000000000000004</v>
      </c>
      <c r="N175" s="64">
        <v>5.9</v>
      </c>
      <c r="O175" s="64">
        <v>16.600000000000001</v>
      </c>
      <c r="P175" s="64">
        <v>29.3</v>
      </c>
      <c r="Q175" s="64">
        <v>9.5191885142430746</v>
      </c>
      <c r="R175" s="64">
        <v>13</v>
      </c>
      <c r="S175" s="64" t="e">
        <v>#N/A</v>
      </c>
      <c r="T175" s="64" t="e">
        <v>#N/A</v>
      </c>
      <c r="U175" s="64" t="e">
        <v>#N/A</v>
      </c>
      <c r="V175" s="64" t="e">
        <v>#N/A</v>
      </c>
      <c r="W175" s="64"/>
      <c r="X175" s="64"/>
      <c r="Y175" s="64">
        <v>13.2</v>
      </c>
      <c r="Z175" s="107">
        <v>10.5</v>
      </c>
    </row>
    <row r="176" spans="1:26" x14ac:dyDescent="0.25">
      <c r="A176" s="52" t="str">
        <f>CONCATENATE(C170," - ",D176,"%")</f>
        <v>NOx emissions - 40%</v>
      </c>
      <c r="C176" s="123"/>
      <c r="D176" s="94">
        <v>40</v>
      </c>
      <c r="E176" s="64">
        <v>7.1772206198523643</v>
      </c>
      <c r="F176" s="64">
        <v>15.728771760514592</v>
      </c>
      <c r="G176" s="64">
        <v>19.098442333535896</v>
      </c>
      <c r="H176" s="64">
        <v>4.1081337395214508</v>
      </c>
      <c r="I176" s="64">
        <v>6.8752943648401459</v>
      </c>
      <c r="J176" s="64">
        <v>8.6999999999999993</v>
      </c>
      <c r="K176" s="64">
        <v>7.2</v>
      </c>
      <c r="L176" s="64">
        <v>6</v>
      </c>
      <c r="M176" s="64">
        <v>3.9</v>
      </c>
      <c r="N176" s="64">
        <v>5.4</v>
      </c>
      <c r="O176" s="64">
        <v>16.100000000000001</v>
      </c>
      <c r="P176" s="64">
        <v>26</v>
      </c>
      <c r="Q176" s="64">
        <v>8.441880270247502</v>
      </c>
      <c r="R176" s="64">
        <v>11.9</v>
      </c>
      <c r="S176" s="64">
        <v>6.5069470721306981</v>
      </c>
      <c r="T176" s="64">
        <v>5.5964603514334357</v>
      </c>
      <c r="U176" s="64">
        <v>11.370675880056043</v>
      </c>
      <c r="V176" s="64">
        <v>2.6103954903100162</v>
      </c>
      <c r="W176" s="64"/>
      <c r="X176" s="64"/>
      <c r="Y176" s="64">
        <v>12.4</v>
      </c>
      <c r="Z176" s="107">
        <v>7.9</v>
      </c>
    </row>
    <row r="177" spans="1:26" x14ac:dyDescent="0.25">
      <c r="A177" s="52" t="str">
        <f>CONCATENATE(C170," - ",D177,"%")</f>
        <v>NOx emissions - 50%</v>
      </c>
      <c r="C177" s="123"/>
      <c r="D177" s="94">
        <v>50</v>
      </c>
      <c r="E177" s="64" t="e">
        <v>#N/A</v>
      </c>
      <c r="F177" s="64" t="e">
        <v>#N/A</v>
      </c>
      <c r="G177" s="64" t="e">
        <v>#N/A</v>
      </c>
      <c r="H177" s="64">
        <v>3.334106332119473</v>
      </c>
      <c r="I177" s="64" t="e">
        <v>#N/A</v>
      </c>
      <c r="J177" s="64">
        <v>7.9</v>
      </c>
      <c r="K177" s="64" t="e">
        <v>#N/A</v>
      </c>
      <c r="L177" s="64">
        <v>4.9000000000000004</v>
      </c>
      <c r="M177" s="64">
        <v>3</v>
      </c>
      <c r="N177" s="64">
        <v>5.0999999999999996</v>
      </c>
      <c r="O177" s="64" t="e">
        <v>#N/A</v>
      </c>
      <c r="P177" s="64" t="e">
        <v>#N/A</v>
      </c>
      <c r="Q177" s="64" t="e">
        <v>#N/A</v>
      </c>
      <c r="R177" s="64">
        <v>10.5</v>
      </c>
      <c r="S177" s="64" t="e">
        <v>#N/A</v>
      </c>
      <c r="T177" s="64" t="e">
        <v>#N/A</v>
      </c>
      <c r="U177" s="64" t="e">
        <v>#N/A</v>
      </c>
      <c r="V177" s="64" t="e">
        <v>#N/A</v>
      </c>
      <c r="W177" s="64"/>
      <c r="X177" s="64"/>
      <c r="Y177" s="64">
        <v>11.94</v>
      </c>
      <c r="Z177" s="107">
        <v>5.8</v>
      </c>
    </row>
    <row r="178" spans="1:26" ht="15.75" thickBot="1" x14ac:dyDescent="0.3">
      <c r="A178" s="52" t="str">
        <f>CONCATENATE(C170," - ",D178,"%")</f>
        <v>NOx emissions - 60%</v>
      </c>
      <c r="C178" s="124"/>
      <c r="D178" s="95">
        <v>60</v>
      </c>
      <c r="E178" s="116" t="e">
        <v>#N/A</v>
      </c>
      <c r="F178" s="116">
        <v>7.2712551210455993</v>
      </c>
      <c r="G178" s="116" t="e">
        <v>#N/A</v>
      </c>
      <c r="H178" s="116">
        <v>2.6752486318021345</v>
      </c>
      <c r="I178" s="116" t="e">
        <v>#N/A</v>
      </c>
      <c r="J178" s="116" t="e">
        <v>#N/A</v>
      </c>
      <c r="K178" s="116" t="e">
        <v>#N/A</v>
      </c>
      <c r="L178" s="116">
        <v>4</v>
      </c>
      <c r="M178" s="116" t="e">
        <v>#N/A</v>
      </c>
      <c r="N178" s="116">
        <v>4.7</v>
      </c>
      <c r="O178" s="116" t="e">
        <v>#N/A</v>
      </c>
      <c r="P178" s="116" t="e">
        <v>#N/A</v>
      </c>
      <c r="Q178" s="116" t="e">
        <v>#N/A</v>
      </c>
      <c r="R178" s="116">
        <v>9.6999999999999993</v>
      </c>
      <c r="S178" s="116" t="e">
        <v>#N/A</v>
      </c>
      <c r="T178" s="116">
        <v>3.0409498348729969</v>
      </c>
      <c r="U178" s="116" t="e">
        <v>#N/A</v>
      </c>
      <c r="V178" s="116" t="e">
        <v>#N/A</v>
      </c>
      <c r="W178" s="116"/>
      <c r="X178" s="116"/>
      <c r="Y178" s="116" t="e">
        <v>#N/A</v>
      </c>
      <c r="Z178" s="108">
        <v>5.3</v>
      </c>
    </row>
    <row r="179" spans="1:26" ht="19.5" thickBot="1" x14ac:dyDescent="0.35">
      <c r="C179" s="40" t="str">
        <f>List!$B$5</f>
        <v>Qtest (input)</v>
      </c>
      <c r="D179" s="45" t="s">
        <v>194</v>
      </c>
      <c r="E179" s="41"/>
      <c r="F179" s="41"/>
      <c r="G179" s="41"/>
      <c r="H179" s="41"/>
      <c r="I179" s="41"/>
      <c r="J179" s="41"/>
      <c r="K179" s="41"/>
      <c r="L179" s="41"/>
      <c r="M179" s="41"/>
      <c r="N179" s="41"/>
      <c r="O179" s="41"/>
      <c r="P179" s="41"/>
      <c r="Q179" s="41"/>
      <c r="R179" s="41"/>
      <c r="S179" s="41"/>
      <c r="T179" s="41"/>
      <c r="U179" s="41"/>
      <c r="V179" s="41"/>
      <c r="W179" s="41"/>
      <c r="X179" s="41"/>
      <c r="Y179" s="41"/>
      <c r="Z179" s="42"/>
    </row>
    <row r="180" spans="1:26" x14ac:dyDescent="0.25">
      <c r="A180" s="52" t="str">
        <f>CONCATENATE(C179," - ",D180,"%")</f>
        <v>Qtest (input) - 0%</v>
      </c>
      <c r="C180" s="122" t="s">
        <v>124</v>
      </c>
      <c r="D180" s="11">
        <v>0</v>
      </c>
      <c r="E180" s="20">
        <v>7.7621359960090226</v>
      </c>
      <c r="F180" s="20">
        <v>4.432811565157035</v>
      </c>
      <c r="G180" s="20">
        <v>3.808881319078175</v>
      </c>
      <c r="H180" s="20">
        <v>4.3500242868439294</v>
      </c>
      <c r="I180" s="20">
        <v>2.5608137723758513</v>
      </c>
      <c r="J180" s="20">
        <v>6.5077446382092639</v>
      </c>
      <c r="K180" s="20">
        <v>5.2816478223147669</v>
      </c>
      <c r="L180" s="20">
        <v>5.8475386604199189</v>
      </c>
      <c r="M180" s="20">
        <v>3.8669207270518822</v>
      </c>
      <c r="N180" s="20">
        <v>2.6408239111573835</v>
      </c>
      <c r="O180" s="20">
        <v>2.9237693302099594</v>
      </c>
      <c r="P180" s="20">
        <v>5.0930175429463809</v>
      </c>
      <c r="Q180" s="20">
        <v>4.7416527518058702</v>
      </c>
      <c r="R180" s="20">
        <v>4.9043872635779975</v>
      </c>
      <c r="S180" s="20">
        <v>2.0265929596229748</v>
      </c>
      <c r="T180" s="20">
        <v>9.0703971628211857</v>
      </c>
      <c r="U180" s="20">
        <v>6.9824704622956784</v>
      </c>
      <c r="V180" s="20">
        <v>2.6777336045807054</v>
      </c>
      <c r="W180" s="20"/>
      <c r="X180" s="20"/>
      <c r="Y180" s="20">
        <v>6.4134294985250726</v>
      </c>
      <c r="Z180" s="21">
        <v>4.9987024032621887</v>
      </c>
    </row>
    <row r="181" spans="1:26" x14ac:dyDescent="0.25">
      <c r="A181" s="52" t="str">
        <f>CONCATENATE(C179," - ",D181,"%")</f>
        <v>Qtest (input) - 10%</v>
      </c>
      <c r="C181" s="123"/>
      <c r="D181" s="94">
        <v>10</v>
      </c>
      <c r="E181" s="64">
        <v>7.5821975803596215</v>
      </c>
      <c r="F181" s="64" t="e">
        <v>#N/A</v>
      </c>
      <c r="G181" s="64" t="e">
        <v>#N/A</v>
      </c>
      <c r="H181" s="64">
        <v>4.2456744016626224</v>
      </c>
      <c r="I181" s="64" t="e">
        <v>#N/A</v>
      </c>
      <c r="J181" s="64">
        <v>6.4816249215859791</v>
      </c>
      <c r="K181" s="64">
        <v>5.0801925061079292</v>
      </c>
      <c r="L181" s="64">
        <v>5.5972896760714903</v>
      </c>
      <c r="M181" s="64">
        <v>3.7663496165972581</v>
      </c>
      <c r="N181" s="64">
        <v>2.5420084373460003</v>
      </c>
      <c r="O181" s="64">
        <v>2.8882784230739196</v>
      </c>
      <c r="P181" s="64">
        <v>5.0801925061079292</v>
      </c>
      <c r="Q181" s="64">
        <v>4.7572917739494684</v>
      </c>
      <c r="R181" s="64">
        <v>4.8828584913413149</v>
      </c>
      <c r="S181" s="64" t="e">
        <v>#N/A</v>
      </c>
      <c r="T181" s="64" t="e">
        <v>#N/A</v>
      </c>
      <c r="U181" s="64" t="e">
        <v>#N/A</v>
      </c>
      <c r="V181" s="64" t="e">
        <v>#N/A</v>
      </c>
      <c r="W181" s="64"/>
      <c r="X181" s="64"/>
      <c r="Y181" s="64">
        <v>6.3645820148251779</v>
      </c>
      <c r="Z181" s="107">
        <v>4.9788303186638894</v>
      </c>
    </row>
    <row r="182" spans="1:26" x14ac:dyDescent="0.25">
      <c r="A182" s="52" t="str">
        <f>CONCATENATE(C179," - ",D182,"%")</f>
        <v>Qtest (input) - 20%</v>
      </c>
      <c r="C182" s="123"/>
      <c r="D182" s="94">
        <v>20</v>
      </c>
      <c r="E182" s="64" t="e">
        <v>#N/A</v>
      </c>
      <c r="F182" s="64" t="e">
        <v>#N/A</v>
      </c>
      <c r="G182" s="64" t="e">
        <v>#N/A</v>
      </c>
      <c r="H182" s="64">
        <v>4.0976290281722507</v>
      </c>
      <c r="I182" s="64" t="e">
        <v>#N/A</v>
      </c>
      <c r="J182" s="64" t="e">
        <v>#N/A</v>
      </c>
      <c r="K182" s="64" t="e">
        <v>#N/A</v>
      </c>
      <c r="L182" s="64" t="e">
        <v>#N/A</v>
      </c>
      <c r="M182" s="64" t="e">
        <v>#N/A</v>
      </c>
      <c r="N182" s="64" t="e">
        <v>#N/A</v>
      </c>
      <c r="O182" s="64" t="e">
        <v>#N/A</v>
      </c>
      <c r="P182" s="64" t="e">
        <v>#N/A</v>
      </c>
      <c r="Q182" s="64">
        <v>4.6518310012064408</v>
      </c>
      <c r="R182" s="64" t="e">
        <v>#N/A</v>
      </c>
      <c r="S182" s="64" t="e">
        <v>#N/A</v>
      </c>
      <c r="T182" s="64" t="e">
        <v>#N/A</v>
      </c>
      <c r="U182" s="64" t="e">
        <v>#N/A</v>
      </c>
      <c r="V182" s="64" t="e">
        <v>#N/A</v>
      </c>
      <c r="W182" s="64"/>
      <c r="X182" s="64"/>
      <c r="Y182" s="64" t="e">
        <v>#N/A</v>
      </c>
      <c r="Z182" s="107" t="e">
        <v>#N/A</v>
      </c>
    </row>
    <row r="183" spans="1:26" x14ac:dyDescent="0.25">
      <c r="A183" s="52" t="str">
        <f>CONCATENATE(C179," - ",D183,"%")</f>
        <v>Qtest (input) - 23%</v>
      </c>
      <c r="C183" s="123"/>
      <c r="D183" s="94">
        <v>23</v>
      </c>
      <c r="E183" s="64">
        <v>7.7279276710255056</v>
      </c>
      <c r="F183" s="64">
        <v>4.2168621451175605</v>
      </c>
      <c r="G183" s="64">
        <v>3.8138975183860042</v>
      </c>
      <c r="H183" s="64">
        <v>4.0765561212521151</v>
      </c>
      <c r="I183" s="64">
        <v>2.5030357338372533</v>
      </c>
      <c r="J183" s="64">
        <v>6.3214132278327266</v>
      </c>
      <c r="K183" s="64">
        <v>4.9113596059951394</v>
      </c>
      <c r="L183" s="64">
        <v>5.6008911304095079</v>
      </c>
      <c r="M183" s="64">
        <v>3.6226801263577997</v>
      </c>
      <c r="N183" s="64">
        <v>2.5391152734339757</v>
      </c>
      <c r="O183" s="64">
        <v>2.7748495216900917</v>
      </c>
      <c r="P183" s="64">
        <v>5.0866705327086592</v>
      </c>
      <c r="Q183" s="64">
        <v>4.5992157014369788</v>
      </c>
      <c r="R183" s="64">
        <v>4.8990952515703619</v>
      </c>
      <c r="S183" s="64">
        <v>1.9931168104902093</v>
      </c>
      <c r="T183" s="64">
        <v>8.1553019933232829</v>
      </c>
      <c r="U183" s="64">
        <v>6.4672930938421906</v>
      </c>
      <c r="V183" s="64">
        <v>2.4695329767236487</v>
      </c>
      <c r="W183" s="64"/>
      <c r="X183" s="64"/>
      <c r="Y183" s="64">
        <v>6.3056096947631444</v>
      </c>
      <c r="Z183" s="107">
        <v>4.9110917299856842</v>
      </c>
    </row>
    <row r="184" spans="1:26" x14ac:dyDescent="0.25">
      <c r="A184" s="52" t="str">
        <f>CONCATENATE(C179," - ",D184,"%")</f>
        <v>Qtest (input) - 30%</v>
      </c>
      <c r="C184" s="123"/>
      <c r="D184" s="94">
        <v>30</v>
      </c>
      <c r="E184" s="64">
        <v>7.5369274716458428</v>
      </c>
      <c r="F184" s="64" t="e">
        <v>#N/A</v>
      </c>
      <c r="G184" s="64" t="e">
        <v>#N/A</v>
      </c>
      <c r="H184" s="64">
        <v>3.9667836373631147</v>
      </c>
      <c r="I184" s="64" t="e">
        <v>#N/A</v>
      </c>
      <c r="J184" s="64">
        <v>6.2497720396668388</v>
      </c>
      <c r="K184" s="64">
        <v>4.7617310778414019</v>
      </c>
      <c r="L184" s="64">
        <v>5.4911134583116432</v>
      </c>
      <c r="M184" s="64">
        <v>3.4814009737853544</v>
      </c>
      <c r="N184" s="64">
        <v>2.5341533775811209</v>
      </c>
      <c r="O184" s="64">
        <v>2.7650741964124586</v>
      </c>
      <c r="P184" s="64">
        <v>5.0593392702064905</v>
      </c>
      <c r="Q184" s="64">
        <v>4.5083451403331471</v>
      </c>
      <c r="R184" s="64">
        <v>4.6831749742191571</v>
      </c>
      <c r="S184" s="64" t="e">
        <v>#N/A</v>
      </c>
      <c r="T184" s="64" t="e">
        <v>#N/A</v>
      </c>
      <c r="U184" s="64" t="e">
        <v>#N/A</v>
      </c>
      <c r="V184" s="64" t="e">
        <v>#N/A</v>
      </c>
      <c r="W184" s="64"/>
      <c r="X184" s="64"/>
      <c r="Y184" s="64">
        <v>6.2868601620284563</v>
      </c>
      <c r="Z184" s="107">
        <v>4.9204760650555261</v>
      </c>
    </row>
    <row r="185" spans="1:26" x14ac:dyDescent="0.25">
      <c r="A185" s="52" t="str">
        <f>CONCATENATE(C179," - ",D185,"%")</f>
        <v>Qtest (input) - 40%</v>
      </c>
      <c r="C185" s="123"/>
      <c r="D185" s="94">
        <v>40</v>
      </c>
      <c r="E185" s="64">
        <v>7.5058547914332809</v>
      </c>
      <c r="F185" s="64">
        <v>4.013327970297154</v>
      </c>
      <c r="G185" s="64">
        <v>3.7554073479409928</v>
      </c>
      <c r="H185" s="64">
        <v>3.8536082755239387</v>
      </c>
      <c r="I185" s="64">
        <v>2.4639861476093778</v>
      </c>
      <c r="J185" s="64">
        <v>6.1765564353765399</v>
      </c>
      <c r="K185" s="64">
        <v>4.547574518354156</v>
      </c>
      <c r="L185" s="64">
        <v>5.5494676187055338</v>
      </c>
      <c r="M185" s="64">
        <v>3.3772279797848337</v>
      </c>
      <c r="N185" s="64">
        <v>2.5089074386690959</v>
      </c>
      <c r="O185" s="64">
        <v>2.7176073572791948</v>
      </c>
      <c r="P185" s="64">
        <v>5.0324529777806681</v>
      </c>
      <c r="Q185" s="64">
        <v>4.3432522094702319</v>
      </c>
      <c r="R185" s="64">
        <v>4.6878726913066098</v>
      </c>
      <c r="S185" s="64">
        <v>1.897966292965042</v>
      </c>
      <c r="T185" s="64">
        <v>7.9825536656405927</v>
      </c>
      <c r="U185" s="64">
        <v>6.1816871034558387</v>
      </c>
      <c r="V185" s="64">
        <v>2.3455372072798881</v>
      </c>
      <c r="W185" s="64"/>
      <c r="X185" s="64"/>
      <c r="Y185" s="64">
        <v>6.2285933720327948</v>
      </c>
      <c r="Z185" s="107">
        <v>4.895759920862397</v>
      </c>
    </row>
    <row r="186" spans="1:26" x14ac:dyDescent="0.25">
      <c r="A186" s="52" t="str">
        <f>CONCATENATE(C179," - ",D186,"%")</f>
        <v>Qtest (input) - 50%</v>
      </c>
      <c r="C186" s="123"/>
      <c r="D186" s="94">
        <v>50</v>
      </c>
      <c r="E186" s="64" t="e">
        <v>#N/A</v>
      </c>
      <c r="F186" s="64">
        <v>4.0083864491792465</v>
      </c>
      <c r="G186" s="64" t="e">
        <v>#N/A</v>
      </c>
      <c r="H186" s="64">
        <v>3.7297705202093949</v>
      </c>
      <c r="I186" s="64" t="e">
        <v>#N/A</v>
      </c>
      <c r="J186" s="64">
        <v>6.0798258559474219</v>
      </c>
      <c r="K186" s="64" t="e">
        <v>#N/A</v>
      </c>
      <c r="L186" s="64">
        <v>5.5765261920137084</v>
      </c>
      <c r="M186" s="64">
        <v>3.2653403112267911</v>
      </c>
      <c r="N186" s="64">
        <v>2.4670452776331775</v>
      </c>
      <c r="O186" s="64" t="e">
        <v>#N/A</v>
      </c>
      <c r="P186" s="64" t="e">
        <v>#N/A</v>
      </c>
      <c r="Q186" s="64" t="e">
        <v>#N/A</v>
      </c>
      <c r="R186" s="64">
        <v>4.6009833745445077</v>
      </c>
      <c r="S186" s="64" t="e">
        <v>#N/A</v>
      </c>
      <c r="T186" s="64" t="e">
        <v>#N/A</v>
      </c>
      <c r="U186" s="64" t="e">
        <v>#N/A</v>
      </c>
      <c r="V186" s="64" t="e">
        <v>#N/A</v>
      </c>
      <c r="W186" s="64"/>
      <c r="X186" s="64"/>
      <c r="Y186" s="64">
        <v>6.185663532965469</v>
      </c>
      <c r="Z186" s="107">
        <v>4.8368568565196073</v>
      </c>
    </row>
    <row r="187" spans="1:26" ht="15.75" thickBot="1" x14ac:dyDescent="0.3">
      <c r="A187" s="52" t="str">
        <f>CONCATENATE(C179," - ",D187,"%")</f>
        <v>Qtest (input) - 60%</v>
      </c>
      <c r="C187" s="124"/>
      <c r="D187" s="95">
        <v>60</v>
      </c>
      <c r="E187" s="116" t="e">
        <v>#N/A</v>
      </c>
      <c r="F187" s="116">
        <v>4.0133428954086412</v>
      </c>
      <c r="G187" s="116" t="e">
        <v>#N/A</v>
      </c>
      <c r="H187" s="116">
        <v>3.6011628974625833</v>
      </c>
      <c r="I187" s="116" t="e">
        <v>#N/A</v>
      </c>
      <c r="J187" s="116" t="e">
        <v>#N/A</v>
      </c>
      <c r="K187" s="116" t="e">
        <v>#N/A</v>
      </c>
      <c r="L187" s="116">
        <v>5.5982272451327431</v>
      </c>
      <c r="M187" s="116" t="e">
        <v>#N/A</v>
      </c>
      <c r="N187" s="116">
        <v>2.4265265372549023</v>
      </c>
      <c r="O187" s="116" t="e">
        <v>#N/A</v>
      </c>
      <c r="P187" s="116" t="e">
        <v>#N/A</v>
      </c>
      <c r="Q187" s="116" t="e">
        <v>#N/A</v>
      </c>
      <c r="R187" s="116">
        <v>4.5773114225490197</v>
      </c>
      <c r="S187" s="116" t="e">
        <v>#N/A</v>
      </c>
      <c r="T187" s="116">
        <v>7.9494168429556176</v>
      </c>
      <c r="U187" s="116" t="e">
        <v>#N/A</v>
      </c>
      <c r="V187" s="116" t="e">
        <v>#N/A</v>
      </c>
      <c r="W187" s="116"/>
      <c r="X187" s="116"/>
      <c r="Y187" s="116" t="e">
        <v>#N/A</v>
      </c>
      <c r="Z187" s="108">
        <v>4.8124356426513968</v>
      </c>
    </row>
    <row r="188" spans="1:26" ht="19.5" thickBot="1" x14ac:dyDescent="0.35">
      <c r="C188" s="40" t="str">
        <f>List!$B$11</f>
        <v>Flue gases temperatures</v>
      </c>
      <c r="D188" s="45" t="s">
        <v>195</v>
      </c>
      <c r="E188" s="41"/>
      <c r="F188" s="41"/>
      <c r="G188" s="41"/>
      <c r="H188" s="41"/>
      <c r="I188" s="41"/>
      <c r="J188" s="41"/>
      <c r="K188" s="41"/>
      <c r="L188" s="41"/>
      <c r="M188" s="41"/>
      <c r="N188" s="41"/>
      <c r="O188" s="41"/>
      <c r="P188" s="41"/>
      <c r="Q188" s="41"/>
      <c r="R188" s="41"/>
      <c r="S188" s="41"/>
      <c r="T188" s="41"/>
      <c r="U188" s="41"/>
      <c r="V188" s="41"/>
      <c r="W188" s="41"/>
      <c r="X188" s="41"/>
      <c r="Y188" s="41"/>
      <c r="Z188" s="42"/>
    </row>
    <row r="189" spans="1:26" x14ac:dyDescent="0.25">
      <c r="A189" s="52" t="str">
        <f>CONCATENATE(C188," - ",D189,"%")</f>
        <v>Flue gases temperatures - 0%</v>
      </c>
      <c r="C189" s="122" t="s">
        <v>124</v>
      </c>
      <c r="D189" s="11">
        <v>0</v>
      </c>
      <c r="E189" s="20">
        <v>42</v>
      </c>
      <c r="F189" s="20" t="e">
        <v>#N/A</v>
      </c>
      <c r="G189" s="20">
        <v>56.899509575353932</v>
      </c>
      <c r="H189" s="20">
        <v>65.976825242718462</v>
      </c>
      <c r="I189" s="20">
        <v>50.33154204829308</v>
      </c>
      <c r="J189" s="20">
        <v>46.09</v>
      </c>
      <c r="K189" s="20">
        <v>49.6</v>
      </c>
      <c r="L189" s="20">
        <v>44.2</v>
      </c>
      <c r="M189" s="20">
        <v>39.5</v>
      </c>
      <c r="N189" s="20">
        <v>48.3</v>
      </c>
      <c r="O189" s="20">
        <v>42.8</v>
      </c>
      <c r="P189" s="20">
        <v>52</v>
      </c>
      <c r="Q189" s="20">
        <v>53.19</v>
      </c>
      <c r="R189" s="20">
        <v>56.4</v>
      </c>
      <c r="S189" s="20">
        <v>76.570990028888986</v>
      </c>
      <c r="T189" s="20">
        <v>40.441209310555514</v>
      </c>
      <c r="U189" s="20">
        <v>48.01</v>
      </c>
      <c r="V189" s="20">
        <v>53.35</v>
      </c>
      <c r="W189" s="20"/>
      <c r="X189" s="20"/>
      <c r="Y189" s="20">
        <v>44.3</v>
      </c>
      <c r="Z189" s="21">
        <v>49.6</v>
      </c>
    </row>
    <row r="190" spans="1:26" x14ac:dyDescent="0.25">
      <c r="A190" s="52" t="str">
        <f>CONCATENATE(C188," - ",D190,"%")</f>
        <v>Flue gases temperatures - 10%</v>
      </c>
      <c r="C190" s="123"/>
      <c r="D190" s="94">
        <v>10</v>
      </c>
      <c r="E190" s="64">
        <v>42.75</v>
      </c>
      <c r="F190" s="64" t="e">
        <v>#N/A</v>
      </c>
      <c r="G190" s="64" t="e">
        <v>#N/A</v>
      </c>
      <c r="H190" s="64">
        <v>65.167801996672196</v>
      </c>
      <c r="I190" s="64" t="e">
        <v>#N/A</v>
      </c>
      <c r="J190" s="64">
        <v>46.09</v>
      </c>
      <c r="K190" s="64">
        <v>49.5</v>
      </c>
      <c r="L190" s="64">
        <v>44.2</v>
      </c>
      <c r="M190" s="64">
        <v>39.700000000000003</v>
      </c>
      <c r="N190" s="64">
        <v>48.1</v>
      </c>
      <c r="O190" s="64">
        <v>42.8</v>
      </c>
      <c r="P190" s="64">
        <v>52.1</v>
      </c>
      <c r="Q190" s="64">
        <v>51.572699999999998</v>
      </c>
      <c r="R190" s="64">
        <v>56.6</v>
      </c>
      <c r="S190" s="64" t="e">
        <v>#N/A</v>
      </c>
      <c r="T190" s="64" t="e">
        <v>#N/A</v>
      </c>
      <c r="U190" s="64" t="e">
        <v>#N/A</v>
      </c>
      <c r="V190" s="64" t="e">
        <v>#N/A</v>
      </c>
      <c r="W190" s="64"/>
      <c r="X190" s="64"/>
      <c r="Y190" s="64">
        <v>44.5</v>
      </c>
      <c r="Z190" s="107">
        <v>49.6</v>
      </c>
    </row>
    <row r="191" spans="1:26" x14ac:dyDescent="0.25">
      <c r="A191" s="52" t="str">
        <f>CONCATENATE(C188," - ",D191,"%")</f>
        <v>Flue gases temperatures - 20%</v>
      </c>
      <c r="C191" s="123"/>
      <c r="D191" s="94">
        <v>20</v>
      </c>
      <c r="E191" s="64" t="e">
        <v>#N/A</v>
      </c>
      <c r="F191" s="64" t="e">
        <v>#N/A</v>
      </c>
      <c r="G191" s="64" t="e">
        <v>#N/A</v>
      </c>
      <c r="H191" s="64">
        <v>64.637990016638881</v>
      </c>
      <c r="I191" s="64" t="e">
        <v>#N/A</v>
      </c>
      <c r="J191" s="64" t="e">
        <v>#N/A</v>
      </c>
      <c r="K191" s="64" t="e">
        <v>#N/A</v>
      </c>
      <c r="L191" s="64" t="e">
        <v>#N/A</v>
      </c>
      <c r="M191" s="64" t="e">
        <v>#N/A</v>
      </c>
      <c r="N191" s="64" t="e">
        <v>#N/A</v>
      </c>
      <c r="O191" s="64" t="e">
        <v>#N/A</v>
      </c>
      <c r="P191" s="64" t="e">
        <v>#N/A</v>
      </c>
      <c r="Q191" s="64">
        <v>51.717779688576016</v>
      </c>
      <c r="R191" s="64" t="e">
        <v>#N/A</v>
      </c>
      <c r="S191" s="64" t="e">
        <v>#N/A</v>
      </c>
      <c r="T191" s="64" t="e">
        <v>#N/A</v>
      </c>
      <c r="U191" s="64" t="e">
        <v>#N/A</v>
      </c>
      <c r="V191" s="64" t="e">
        <v>#N/A</v>
      </c>
      <c r="W191" s="64"/>
      <c r="X191" s="64"/>
      <c r="Y191" s="64" t="e">
        <v>#N/A</v>
      </c>
      <c r="Z191" s="107" t="e">
        <v>#N/A</v>
      </c>
    </row>
    <row r="192" spans="1:26" x14ac:dyDescent="0.25">
      <c r="A192" s="52" t="str">
        <f>CONCATENATE(C188," - ",D192,"%")</f>
        <v>Flue gases temperatures - 23%</v>
      </c>
      <c r="C192" s="123"/>
      <c r="D192" s="94">
        <v>23</v>
      </c>
      <c r="E192" s="64">
        <v>42.34</v>
      </c>
      <c r="F192" s="64" t="e">
        <v>#N/A</v>
      </c>
      <c r="G192" s="64">
        <v>56.948457119067463</v>
      </c>
      <c r="H192" s="64">
        <v>64.413167822468793</v>
      </c>
      <c r="I192" s="64">
        <v>50.463484596169813</v>
      </c>
      <c r="J192" s="64">
        <v>46.11</v>
      </c>
      <c r="K192" s="64">
        <v>49.1</v>
      </c>
      <c r="L192" s="64">
        <v>44.3</v>
      </c>
      <c r="M192" s="64">
        <v>39.700000000000003</v>
      </c>
      <c r="N192" s="64">
        <v>47.9</v>
      </c>
      <c r="O192" s="64">
        <v>42.8</v>
      </c>
      <c r="P192" s="64">
        <v>52.1</v>
      </c>
      <c r="Q192" s="64">
        <v>51.654800000000002</v>
      </c>
      <c r="R192" s="64">
        <v>56.6</v>
      </c>
      <c r="S192" s="64">
        <v>75.154421481090239</v>
      </c>
      <c r="T192" s="64">
        <v>40.04</v>
      </c>
      <c r="U192" s="64">
        <v>46.97</v>
      </c>
      <c r="V192" s="64">
        <v>52.32</v>
      </c>
      <c r="W192" s="64"/>
      <c r="X192" s="64"/>
      <c r="Y192" s="64">
        <v>44.5</v>
      </c>
      <c r="Z192" s="107">
        <v>49.7</v>
      </c>
    </row>
    <row r="193" spans="1:26" x14ac:dyDescent="0.25">
      <c r="A193" s="52" t="str">
        <f>CONCATENATE(C188," - ",D193,"%")</f>
        <v>Flue gases temperatures - 30%</v>
      </c>
      <c r="C193" s="123"/>
      <c r="D193" s="94">
        <v>30</v>
      </c>
      <c r="E193" s="64">
        <v>42.58</v>
      </c>
      <c r="F193" s="64" t="e">
        <v>#N/A</v>
      </c>
      <c r="G193" s="64" t="e">
        <v>#N/A</v>
      </c>
      <c r="H193" s="64">
        <v>63.927466019417444</v>
      </c>
      <c r="I193" s="64" t="e">
        <v>#N/A</v>
      </c>
      <c r="J193" s="64">
        <v>46.14</v>
      </c>
      <c r="K193" s="64">
        <v>48.9</v>
      </c>
      <c r="L193" s="64">
        <v>44.3</v>
      </c>
      <c r="M193" s="64">
        <v>39.799999999999997</v>
      </c>
      <c r="N193" s="64">
        <v>47.9</v>
      </c>
      <c r="O193" s="64">
        <v>42.8</v>
      </c>
      <c r="P193" s="64">
        <v>52.1</v>
      </c>
      <c r="Q193" s="64">
        <v>51.735502250000003</v>
      </c>
      <c r="R193" s="64">
        <v>56.9</v>
      </c>
      <c r="S193" s="64" t="e">
        <v>#N/A</v>
      </c>
      <c r="T193" s="64" t="e">
        <v>#N/A</v>
      </c>
      <c r="U193" s="64" t="e">
        <v>#N/A</v>
      </c>
      <c r="V193" s="64" t="e">
        <v>#N/A</v>
      </c>
      <c r="W193" s="64"/>
      <c r="X193" s="64"/>
      <c r="Y193" s="64">
        <v>44.4</v>
      </c>
      <c r="Z193" s="107">
        <v>49.8</v>
      </c>
    </row>
    <row r="194" spans="1:26" x14ac:dyDescent="0.25">
      <c r="A194" s="52" t="str">
        <f>CONCATENATE(C188," - ",D194,"%")</f>
        <v>Flue gases temperatures - 40%</v>
      </c>
      <c r="C194" s="123"/>
      <c r="D194" s="94">
        <v>40</v>
      </c>
      <c r="E194" s="64">
        <v>42.69</v>
      </c>
      <c r="F194" s="64" t="e">
        <v>#N/A</v>
      </c>
      <c r="G194" s="64">
        <v>57.012162364696088</v>
      </c>
      <c r="H194" s="64">
        <v>63.056925558312649</v>
      </c>
      <c r="I194" s="64">
        <v>50.575930058284726</v>
      </c>
      <c r="J194" s="64">
        <v>46.11</v>
      </c>
      <c r="K194" s="64">
        <v>48.8</v>
      </c>
      <c r="L194" s="64">
        <v>44.4</v>
      </c>
      <c r="M194" s="64">
        <v>39.799999999999997</v>
      </c>
      <c r="N194" s="64">
        <v>47.9</v>
      </c>
      <c r="O194" s="64">
        <v>42.7</v>
      </c>
      <c r="P194" s="64">
        <v>52.1</v>
      </c>
      <c r="Q194" s="64">
        <v>53.135100000000001</v>
      </c>
      <c r="R194" s="64">
        <v>57</v>
      </c>
      <c r="S194" s="64">
        <v>73.79747302228418</v>
      </c>
      <c r="T194" s="64">
        <v>40.90468818207119</v>
      </c>
      <c r="U194" s="64">
        <v>45.13</v>
      </c>
      <c r="V194" s="64">
        <v>51.86</v>
      </c>
      <c r="W194" s="64"/>
      <c r="X194" s="64"/>
      <c r="Y194" s="64">
        <v>44.4</v>
      </c>
      <c r="Z194" s="107">
        <v>49.8</v>
      </c>
    </row>
    <row r="195" spans="1:26" x14ac:dyDescent="0.25">
      <c r="A195" s="52" t="str">
        <f>CONCATENATE(C188," - ",D195,"%")</f>
        <v>Flue gases temperatures - 50%</v>
      </c>
      <c r="C195" s="123"/>
      <c r="D195" s="94">
        <v>50</v>
      </c>
      <c r="E195" s="64" t="e">
        <v>#N/A</v>
      </c>
      <c r="F195" s="64" t="e">
        <v>#N/A</v>
      </c>
      <c r="G195" s="64" t="e">
        <v>#N/A</v>
      </c>
      <c r="H195" s="64">
        <v>62.268633943427595</v>
      </c>
      <c r="I195" s="64" t="e">
        <v>#N/A</v>
      </c>
      <c r="J195" s="64">
        <v>46.05</v>
      </c>
      <c r="K195" s="64" t="e">
        <v>#N/A</v>
      </c>
      <c r="L195" s="64">
        <v>44.5</v>
      </c>
      <c r="M195" s="64">
        <v>39.700000000000003</v>
      </c>
      <c r="N195" s="64">
        <v>47.9</v>
      </c>
      <c r="O195" s="64" t="e">
        <v>#N/A</v>
      </c>
      <c r="P195" s="64" t="e">
        <v>#N/A</v>
      </c>
      <c r="Q195" s="64" t="e">
        <v>#N/A</v>
      </c>
      <c r="R195" s="64">
        <v>57.2</v>
      </c>
      <c r="S195" s="64" t="e">
        <v>#N/A</v>
      </c>
      <c r="T195" s="64" t="e">
        <v>#N/A</v>
      </c>
      <c r="U195" s="64" t="e">
        <v>#N/A</v>
      </c>
      <c r="V195" s="64" t="e">
        <v>#N/A</v>
      </c>
      <c r="W195" s="64"/>
      <c r="X195" s="64"/>
      <c r="Y195" s="64">
        <v>44.2</v>
      </c>
      <c r="Z195" s="107">
        <v>49.9</v>
      </c>
    </row>
    <row r="196" spans="1:26" ht="15.75" thickBot="1" x14ac:dyDescent="0.3">
      <c r="A196" s="52" t="str">
        <f>CONCATENATE(C188," - ",D196,"%")</f>
        <v>Flue gases temperatures - 60%</v>
      </c>
      <c r="C196" s="124"/>
      <c r="D196" s="95">
        <v>60</v>
      </c>
      <c r="E196" s="116" t="e">
        <v>#N/A</v>
      </c>
      <c r="F196" s="116" t="e">
        <v>#N/A</v>
      </c>
      <c r="G196" s="116" t="e">
        <v>#N/A</v>
      </c>
      <c r="H196" s="116">
        <v>62.931386694386724</v>
      </c>
      <c r="I196" s="116" t="e">
        <v>#N/A</v>
      </c>
      <c r="J196" s="116" t="e">
        <v>#N/A</v>
      </c>
      <c r="K196" s="116" t="e">
        <v>#N/A</v>
      </c>
      <c r="L196" s="116">
        <v>44.6</v>
      </c>
      <c r="M196" s="116" t="e">
        <v>#N/A</v>
      </c>
      <c r="N196" s="116">
        <v>47.8</v>
      </c>
      <c r="O196" s="116" t="e">
        <v>#N/A</v>
      </c>
      <c r="P196" s="116" t="e">
        <v>#N/A</v>
      </c>
      <c r="Q196" s="116" t="e">
        <v>#N/A</v>
      </c>
      <c r="R196" s="116">
        <v>57.3</v>
      </c>
      <c r="S196" s="116" t="e">
        <v>#N/A</v>
      </c>
      <c r="T196" s="116">
        <v>40.769330136742646</v>
      </c>
      <c r="U196" s="116" t="e">
        <v>#N/A</v>
      </c>
      <c r="V196" s="116" t="e">
        <v>#N/A</v>
      </c>
      <c r="W196" s="116"/>
      <c r="X196" s="116"/>
      <c r="Y196" s="116" t="e">
        <v>#N/A</v>
      </c>
      <c r="Z196" s="108">
        <v>50.2</v>
      </c>
    </row>
    <row r="197" spans="1:26" ht="19.5" thickBot="1" x14ac:dyDescent="0.35">
      <c r="C197" s="40" t="str">
        <f>List!$B$9</f>
        <v>CO2 emissions</v>
      </c>
      <c r="D197" s="45" t="s">
        <v>196</v>
      </c>
      <c r="E197" s="41"/>
      <c r="F197" s="41"/>
      <c r="G197" s="41"/>
      <c r="H197" s="41"/>
      <c r="I197" s="41"/>
      <c r="J197" s="41"/>
      <c r="K197" s="41"/>
      <c r="L197" s="41"/>
      <c r="M197" s="41"/>
      <c r="N197" s="41"/>
      <c r="O197" s="41"/>
      <c r="P197" s="41"/>
      <c r="Q197" s="41"/>
      <c r="R197" s="41"/>
      <c r="S197" s="41"/>
      <c r="T197" s="41"/>
      <c r="U197" s="41"/>
      <c r="V197" s="41"/>
      <c r="W197" s="41"/>
      <c r="X197" s="41"/>
      <c r="Y197" s="41"/>
      <c r="Z197" s="42"/>
    </row>
    <row r="198" spans="1:26" x14ac:dyDescent="0.25">
      <c r="A198" s="52" t="str">
        <f>CONCATENATE(C197," - ",D198,"%")</f>
        <v>CO2 emissions - 0%</v>
      </c>
      <c r="C198" s="122" t="s">
        <v>124</v>
      </c>
      <c r="D198" s="11">
        <v>0</v>
      </c>
      <c r="E198" s="20">
        <v>8.2883735498840014</v>
      </c>
      <c r="F198" s="20">
        <v>8.25</v>
      </c>
      <c r="G198" s="20">
        <v>9.3156386344712931</v>
      </c>
      <c r="H198" s="20">
        <v>8.1067919556171688</v>
      </c>
      <c r="I198" s="20">
        <v>7.8551448792672582</v>
      </c>
      <c r="J198" s="20">
        <v>8.33</v>
      </c>
      <c r="K198" s="20">
        <v>8.84</v>
      </c>
      <c r="L198" s="20">
        <v>9.06</v>
      </c>
      <c r="M198" s="20">
        <v>7.74</v>
      </c>
      <c r="N198" s="20">
        <v>7.62</v>
      </c>
      <c r="O198" s="20">
        <v>8.9499999999999993</v>
      </c>
      <c r="P198" s="20">
        <v>9.5399999999999991</v>
      </c>
      <c r="Q198" s="20">
        <v>8.4129000000000005</v>
      </c>
      <c r="R198" s="20">
        <v>8.59</v>
      </c>
      <c r="S198" s="20">
        <v>8.6623995749998794</v>
      </c>
      <c r="T198" s="20">
        <v>8.56</v>
      </c>
      <c r="U198" s="20">
        <v>9.31</v>
      </c>
      <c r="V198" s="20">
        <v>7.08</v>
      </c>
      <c r="W198" s="20"/>
      <c r="X198" s="20"/>
      <c r="Y198" s="20">
        <v>9.1300000000000008</v>
      </c>
      <c r="Z198" s="21">
        <v>9.33</v>
      </c>
    </row>
    <row r="199" spans="1:26" x14ac:dyDescent="0.25">
      <c r="A199" s="52" t="str">
        <f>CONCATENATE(C197," - ",D199,"%")</f>
        <v>CO2 emissions - 10%</v>
      </c>
      <c r="C199" s="123"/>
      <c r="D199" s="94">
        <v>10</v>
      </c>
      <c r="E199" s="64">
        <v>8.0890297239915352</v>
      </c>
      <c r="F199" s="64" t="e">
        <v>#N/A</v>
      </c>
      <c r="G199" s="64" t="e">
        <v>#N/A</v>
      </c>
      <c r="H199" s="64">
        <v>7.595149750415974</v>
      </c>
      <c r="I199" s="64" t="e">
        <v>#N/A</v>
      </c>
      <c r="J199" s="64">
        <v>8.0399999999999991</v>
      </c>
      <c r="K199" s="64">
        <v>8.17</v>
      </c>
      <c r="L199" s="64">
        <v>8.4600000000000009</v>
      </c>
      <c r="M199" s="64">
        <v>7.18</v>
      </c>
      <c r="N199" s="64">
        <v>7.39</v>
      </c>
      <c r="O199" s="64">
        <v>8.86</v>
      </c>
      <c r="P199" s="64">
        <v>9.3699999999999992</v>
      </c>
      <c r="Q199" s="64">
        <v>7.9504000000000001</v>
      </c>
      <c r="R199" s="64">
        <v>8.1999999999999993</v>
      </c>
      <c r="S199" s="64" t="e">
        <v>#N/A</v>
      </c>
      <c r="T199" s="64" t="e">
        <v>#N/A</v>
      </c>
      <c r="U199" s="64" t="e">
        <v>#N/A</v>
      </c>
      <c r="V199" s="64" t="e">
        <v>#N/A</v>
      </c>
      <c r="W199" s="64"/>
      <c r="X199" s="64"/>
      <c r="Y199" s="64">
        <v>8.92</v>
      </c>
      <c r="Z199" s="107">
        <v>8.6300000000000008</v>
      </c>
    </row>
    <row r="200" spans="1:26" x14ac:dyDescent="0.25">
      <c r="A200" s="52" t="str">
        <f>CONCATENATE(C197," - ",D200,"%")</f>
        <v>CO2 emissions - 20%</v>
      </c>
      <c r="C200" s="123"/>
      <c r="D200" s="94">
        <v>20</v>
      </c>
      <c r="E200" s="64" t="e">
        <v>#N/A</v>
      </c>
      <c r="F200" s="64" t="e">
        <v>#N/A</v>
      </c>
      <c r="G200" s="64" t="e">
        <v>#N/A</v>
      </c>
      <c r="H200" s="64">
        <v>7.0666722129783821</v>
      </c>
      <c r="I200" s="64" t="e">
        <v>#N/A</v>
      </c>
      <c r="J200" s="64" t="e">
        <v>#N/A</v>
      </c>
      <c r="K200" s="64" t="e">
        <v>#N/A</v>
      </c>
      <c r="L200" s="64" t="e">
        <v>#N/A</v>
      </c>
      <c r="M200" s="64" t="e">
        <v>#N/A</v>
      </c>
      <c r="N200" s="64" t="e">
        <v>#N/A</v>
      </c>
      <c r="O200" s="64" t="e">
        <v>#N/A</v>
      </c>
      <c r="P200" s="64" t="e">
        <v>#N/A</v>
      </c>
      <c r="Q200" s="64">
        <v>7.5721851046921991</v>
      </c>
      <c r="R200" s="64" t="e">
        <v>#N/A</v>
      </c>
      <c r="S200" s="64" t="e">
        <v>#N/A</v>
      </c>
      <c r="T200" s="64" t="e">
        <v>#N/A</v>
      </c>
      <c r="U200" s="64" t="e">
        <v>#N/A</v>
      </c>
      <c r="V200" s="64" t="e">
        <v>#N/A</v>
      </c>
      <c r="W200" s="64"/>
      <c r="X200" s="64"/>
      <c r="Y200" s="64" t="e">
        <v>#N/A</v>
      </c>
      <c r="Z200" s="107" t="e">
        <v>#N/A</v>
      </c>
    </row>
    <row r="201" spans="1:26" x14ac:dyDescent="0.25">
      <c r="A201" s="52" t="str">
        <f>CONCATENATE(C197," - ",D201,"%")</f>
        <v>CO2 emissions - 23%</v>
      </c>
      <c r="C201" s="123"/>
      <c r="D201" s="94">
        <v>23</v>
      </c>
      <c r="E201" s="64">
        <v>7.7837005444645806</v>
      </c>
      <c r="F201" s="64">
        <v>7.43</v>
      </c>
      <c r="G201" s="64">
        <v>8.5619225645295671</v>
      </c>
      <c r="H201" s="64">
        <v>6.9061608876560365</v>
      </c>
      <c r="I201" s="64">
        <v>7.3587169025811967</v>
      </c>
      <c r="J201" s="64">
        <v>7.65</v>
      </c>
      <c r="K201" s="64">
        <v>7.49</v>
      </c>
      <c r="L201" s="64">
        <v>7.72</v>
      </c>
      <c r="M201" s="64">
        <v>6.57</v>
      </c>
      <c r="N201" s="64">
        <v>7.06</v>
      </c>
      <c r="O201" s="64">
        <v>8.75</v>
      </c>
      <c r="P201" s="64">
        <v>8.9600000000000009</v>
      </c>
      <c r="Q201" s="64">
        <v>7.3087</v>
      </c>
      <c r="R201" s="64">
        <v>7.71</v>
      </c>
      <c r="S201" s="64">
        <v>7.7105559015569911</v>
      </c>
      <c r="T201" s="64">
        <v>7.51</v>
      </c>
      <c r="U201" s="64">
        <v>8.1999999999999993</v>
      </c>
      <c r="V201" s="64">
        <v>6.0154279488604452</v>
      </c>
      <c r="W201" s="64"/>
      <c r="X201" s="64"/>
      <c r="Y201" s="64">
        <v>8.5399999999999991</v>
      </c>
      <c r="Z201" s="107">
        <v>7.87</v>
      </c>
    </row>
    <row r="202" spans="1:26" x14ac:dyDescent="0.25">
      <c r="A202" s="52" t="str">
        <f>CONCATENATE(C197," - ",D202,"%")</f>
        <v>CO2 emissions - 30%</v>
      </c>
      <c r="C202" s="123"/>
      <c r="D202" s="94">
        <v>30</v>
      </c>
      <c r="E202" s="64">
        <v>7.6407800453515096</v>
      </c>
      <c r="F202" s="64" t="e">
        <v>#N/A</v>
      </c>
      <c r="G202" s="64" t="e">
        <v>#N/A</v>
      </c>
      <c r="H202" s="64">
        <v>6.535908460471556</v>
      </c>
      <c r="I202" s="64" t="e">
        <v>#N/A</v>
      </c>
      <c r="J202" s="64">
        <v>7.42</v>
      </c>
      <c r="K202" s="64">
        <v>7.07</v>
      </c>
      <c r="L202" s="64">
        <v>7.39</v>
      </c>
      <c r="M202" s="64">
        <v>6.15</v>
      </c>
      <c r="N202" s="64">
        <v>6.85</v>
      </c>
      <c r="O202" s="64">
        <v>8.68</v>
      </c>
      <c r="P202" s="64">
        <v>8.7100000000000009</v>
      </c>
      <c r="Q202" s="64">
        <v>6.8963995159999998</v>
      </c>
      <c r="R202" s="64">
        <v>7.42</v>
      </c>
      <c r="S202" s="64" t="e">
        <v>#N/A</v>
      </c>
      <c r="T202" s="64" t="e">
        <v>#N/A</v>
      </c>
      <c r="U202" s="64" t="e">
        <v>#N/A</v>
      </c>
      <c r="V202" s="64" t="e">
        <v>#N/A</v>
      </c>
      <c r="W202" s="64"/>
      <c r="X202" s="64"/>
      <c r="Y202" s="64">
        <v>8.3000000000000007</v>
      </c>
      <c r="Z202" s="107">
        <v>7.44</v>
      </c>
    </row>
    <row r="203" spans="1:26" x14ac:dyDescent="0.25">
      <c r="A203" s="52" t="str">
        <f>CONCATENATE(C197," - ",D203,"%")</f>
        <v>CO2 emissions - 40%</v>
      </c>
      <c r="C203" s="123"/>
      <c r="D203" s="94">
        <v>40</v>
      </c>
      <c r="E203" s="64">
        <v>7.306933534743199</v>
      </c>
      <c r="F203" s="64">
        <v>6.01</v>
      </c>
      <c r="G203" s="64">
        <v>7.9886411323896924</v>
      </c>
      <c r="H203" s="64">
        <v>6.0826451612903156</v>
      </c>
      <c r="I203" s="64">
        <v>6.8781998334720909</v>
      </c>
      <c r="J203" s="64">
        <v>7.02</v>
      </c>
      <c r="K203" s="64">
        <v>6.47</v>
      </c>
      <c r="L203" s="64">
        <v>6.69</v>
      </c>
      <c r="M203" s="64">
        <v>5.61</v>
      </c>
      <c r="N203" s="64">
        <v>6.51</v>
      </c>
      <c r="O203" s="64">
        <v>8.57</v>
      </c>
      <c r="P203" s="64">
        <v>8.36</v>
      </c>
      <c r="Q203" s="64">
        <v>6.2557</v>
      </c>
      <c r="R203" s="64">
        <v>6.94</v>
      </c>
      <c r="S203" s="64">
        <v>6.777858017827513</v>
      </c>
      <c r="T203" s="64">
        <v>6.45</v>
      </c>
      <c r="U203" s="64">
        <v>7.14</v>
      </c>
      <c r="V203" s="64">
        <v>6.3</v>
      </c>
      <c r="W203" s="64"/>
      <c r="X203" s="64"/>
      <c r="Y203" s="64">
        <v>7.97</v>
      </c>
      <c r="Z203" s="107">
        <v>6.79</v>
      </c>
    </row>
    <row r="204" spans="1:26" x14ac:dyDescent="0.25">
      <c r="A204" s="52" t="str">
        <f>CONCATENATE(C197," - ",D204,"%")</f>
        <v>CO2 emissions - 50%</v>
      </c>
      <c r="C204" s="123"/>
      <c r="D204" s="94">
        <v>50</v>
      </c>
      <c r="E204" s="64" t="e">
        <v>#N/A</v>
      </c>
      <c r="F204" s="64">
        <v>6.42</v>
      </c>
      <c r="G204" s="64" t="e">
        <v>#N/A</v>
      </c>
      <c r="H204" s="64">
        <v>5.4598951747088265</v>
      </c>
      <c r="I204" s="64" t="e">
        <v>#N/A</v>
      </c>
      <c r="J204" s="64">
        <v>6.53</v>
      </c>
      <c r="K204" s="64" t="e">
        <v>#N/A</v>
      </c>
      <c r="L204" s="64">
        <v>5.95</v>
      </c>
      <c r="M204" s="64">
        <v>5.09</v>
      </c>
      <c r="N204" s="64">
        <v>6.1</v>
      </c>
      <c r="O204" s="64" t="e">
        <v>#N/A</v>
      </c>
      <c r="P204" s="64" t="e">
        <v>#N/A</v>
      </c>
      <c r="Q204" s="64" t="e">
        <v>#N/A</v>
      </c>
      <c r="R204" s="64">
        <v>6.4</v>
      </c>
      <c r="S204" s="64" t="e">
        <v>#N/A</v>
      </c>
      <c r="T204" s="64" t="e">
        <v>#N/A</v>
      </c>
      <c r="U204" s="64" t="e">
        <v>#N/A</v>
      </c>
      <c r="V204" s="64" t="e">
        <v>#N/A</v>
      </c>
      <c r="W204" s="64"/>
      <c r="X204" s="64"/>
      <c r="Y204" s="64">
        <v>7.6</v>
      </c>
      <c r="Z204" s="107">
        <v>6.1</v>
      </c>
    </row>
    <row r="205" spans="1:26" ht="15.75" thickBot="1" x14ac:dyDescent="0.3">
      <c r="A205" s="52" t="str">
        <f>CONCATENATE(C197," - ",D205,"%")</f>
        <v>CO2 emissions - 60%</v>
      </c>
      <c r="C205" s="124"/>
      <c r="D205" s="95">
        <v>60</v>
      </c>
      <c r="E205" s="116" t="e">
        <v>#N/A</v>
      </c>
      <c r="F205" s="116">
        <v>5.58</v>
      </c>
      <c r="G205" s="116" t="e">
        <v>#N/A</v>
      </c>
      <c r="H205" s="116">
        <v>4.9947713097713047</v>
      </c>
      <c r="I205" s="116" t="e">
        <v>#N/A</v>
      </c>
      <c r="J205" s="116" t="e">
        <v>#N/A</v>
      </c>
      <c r="K205" s="116" t="e">
        <v>#N/A</v>
      </c>
      <c r="L205" s="116">
        <v>5.17</v>
      </c>
      <c r="M205" s="116" t="e">
        <v>#N/A</v>
      </c>
      <c r="N205" s="116">
        <v>5.56</v>
      </c>
      <c r="O205" s="116" t="e">
        <v>#N/A</v>
      </c>
      <c r="P205" s="116" t="e">
        <v>#N/A</v>
      </c>
      <c r="Q205" s="116" t="e">
        <v>#N/A</v>
      </c>
      <c r="R205" s="116">
        <v>5.81</v>
      </c>
      <c r="S205" s="116" t="e">
        <v>#N/A</v>
      </c>
      <c r="T205" s="116">
        <v>5.17</v>
      </c>
      <c r="U205" s="116" t="e">
        <v>#N/A</v>
      </c>
      <c r="V205" s="116" t="e">
        <v>#N/A</v>
      </c>
      <c r="W205" s="116"/>
      <c r="X205" s="116"/>
      <c r="Y205" s="116" t="e">
        <v>#N/A</v>
      </c>
      <c r="Z205" s="108">
        <v>5.35</v>
      </c>
    </row>
    <row r="206" spans="1:26" ht="19.5" thickBot="1" x14ac:dyDescent="0.35">
      <c r="C206" s="40" t="str">
        <f>List!$B$10</f>
        <v>O2 emissions</v>
      </c>
      <c r="D206" s="45" t="s">
        <v>196</v>
      </c>
      <c r="E206" s="41"/>
      <c r="F206" s="41"/>
      <c r="G206" s="41"/>
      <c r="H206" s="41"/>
      <c r="I206" s="41"/>
      <c r="J206" s="41"/>
      <c r="K206" s="41"/>
      <c r="L206" s="41"/>
      <c r="M206" s="41"/>
      <c r="N206" s="41"/>
      <c r="O206" s="41"/>
      <c r="P206" s="41"/>
      <c r="Q206" s="41"/>
      <c r="R206" s="41"/>
      <c r="S206" s="41"/>
      <c r="T206" s="41"/>
      <c r="U206" s="41"/>
      <c r="V206" s="41"/>
      <c r="W206" s="41"/>
      <c r="X206" s="41"/>
      <c r="Y206" s="41"/>
      <c r="Z206" s="42"/>
    </row>
    <row r="207" spans="1:26" x14ac:dyDescent="0.25">
      <c r="A207" s="52" t="str">
        <f>CONCATENATE(C206," - ",D207,"%")</f>
        <v>O2 emissions - 0%</v>
      </c>
      <c r="C207" s="122" t="s">
        <v>124</v>
      </c>
      <c r="D207" s="11">
        <v>0</v>
      </c>
      <c r="E207" s="20">
        <v>5.8562552204176299</v>
      </c>
      <c r="F207" s="20">
        <v>5.7</v>
      </c>
      <c r="G207" s="20">
        <v>4.2847194004995846</v>
      </c>
      <c r="H207" s="20">
        <v>6.4204729542302275</v>
      </c>
      <c r="I207" s="20">
        <v>6.891222314737723</v>
      </c>
      <c r="J207" s="20">
        <v>5.88</v>
      </c>
      <c r="K207" s="20">
        <v>5.01</v>
      </c>
      <c r="L207" s="20">
        <v>4.6399999999999997</v>
      </c>
      <c r="M207" s="20">
        <v>6.8</v>
      </c>
      <c r="N207" s="20">
        <v>7.04</v>
      </c>
      <c r="O207" s="20">
        <v>5.0599999999999996</v>
      </c>
      <c r="P207" s="20">
        <v>3.82</v>
      </c>
      <c r="Q207" s="20">
        <v>5.8033999999999999</v>
      </c>
      <c r="R207" s="20">
        <v>5.26</v>
      </c>
      <c r="S207" s="20">
        <v>5.118271023888818</v>
      </c>
      <c r="T207" s="20">
        <v>5.98</v>
      </c>
      <c r="U207" s="20" t="e">
        <v>#N/A</v>
      </c>
      <c r="V207" s="20">
        <v>8.2899999999999991</v>
      </c>
      <c r="W207" s="20"/>
      <c r="X207" s="20"/>
      <c r="Y207" s="20">
        <v>4.57</v>
      </c>
      <c r="Z207" s="21">
        <v>4.0999999999999996</v>
      </c>
    </row>
    <row r="208" spans="1:26" x14ac:dyDescent="0.25">
      <c r="A208" s="52" t="str">
        <f>CONCATENATE(C206," - ",D208,"%")</f>
        <v>O2 emissions - 10%</v>
      </c>
      <c r="C208" s="123"/>
      <c r="D208" s="94">
        <v>10</v>
      </c>
      <c r="E208" s="64">
        <v>5.8417494692144354</v>
      </c>
      <c r="F208" s="64" t="e">
        <v>#N/A</v>
      </c>
      <c r="G208" s="64" t="e">
        <v>#N/A</v>
      </c>
      <c r="H208" s="64">
        <v>7.0502412645590722</v>
      </c>
      <c r="I208" s="64" t="e">
        <v>#N/A</v>
      </c>
      <c r="J208" s="64">
        <v>6.01</v>
      </c>
      <c r="K208" s="64">
        <v>5.75</v>
      </c>
      <c r="L208" s="64">
        <v>5.29</v>
      </c>
      <c r="M208" s="64">
        <v>7.42</v>
      </c>
      <c r="N208" s="64">
        <v>7.11</v>
      </c>
      <c r="O208" s="64">
        <v>4.82</v>
      </c>
      <c r="P208" s="64">
        <v>3.88</v>
      </c>
      <c r="Q208" s="64">
        <v>6.2651000000000003</v>
      </c>
      <c r="R208" s="64">
        <v>5.54</v>
      </c>
      <c r="S208" s="64" t="e">
        <v>#N/A</v>
      </c>
      <c r="T208" s="64" t="e">
        <v>#N/A</v>
      </c>
      <c r="U208" s="64" t="e">
        <v>#N/A</v>
      </c>
      <c r="V208" s="64" t="e">
        <v>#N/A</v>
      </c>
      <c r="W208" s="64"/>
      <c r="X208" s="64"/>
      <c r="Y208" s="64">
        <v>4.5999999999999996</v>
      </c>
      <c r="Z208" s="107">
        <v>4.84</v>
      </c>
    </row>
    <row r="209" spans="1:26" x14ac:dyDescent="0.25">
      <c r="A209" s="52" t="str">
        <f>CONCATENATE(C206," - ",D209,"%")</f>
        <v>O2 emissions - 20%</v>
      </c>
      <c r="C209" s="123"/>
      <c r="D209" s="94">
        <v>20</v>
      </c>
      <c r="E209" s="64" t="e">
        <v>#N/A</v>
      </c>
      <c r="F209" s="64" t="e">
        <v>#N/A</v>
      </c>
      <c r="G209" s="64" t="e">
        <v>#N/A</v>
      </c>
      <c r="H209" s="64">
        <v>7.6729567387687219</v>
      </c>
      <c r="I209" s="64" t="e">
        <v>#N/A</v>
      </c>
      <c r="J209" s="64" t="e">
        <v>#N/A</v>
      </c>
      <c r="K209" s="64" t="e">
        <v>#N/A</v>
      </c>
      <c r="L209" s="64" t="e">
        <v>#N/A</v>
      </c>
      <c r="M209" s="64" t="e">
        <v>#N/A</v>
      </c>
      <c r="N209" s="64" t="e">
        <v>#N/A</v>
      </c>
      <c r="O209" s="64" t="e">
        <v>#N/A</v>
      </c>
      <c r="P209" s="64" t="e">
        <v>#N/A</v>
      </c>
      <c r="Q209" s="64">
        <v>6.6457058212500053</v>
      </c>
      <c r="R209" s="64" t="e">
        <v>#N/A</v>
      </c>
      <c r="S209" s="64" t="e">
        <v>#N/A</v>
      </c>
      <c r="T209" s="64" t="e">
        <v>#N/A</v>
      </c>
      <c r="U209" s="64" t="e">
        <v>#N/A</v>
      </c>
      <c r="V209" s="64" t="e">
        <v>#N/A</v>
      </c>
      <c r="W209" s="64"/>
      <c r="X209" s="64"/>
      <c r="Y209" s="64" t="e">
        <v>#N/A</v>
      </c>
      <c r="Z209" s="107" t="e">
        <v>#N/A</v>
      </c>
    </row>
    <row r="210" spans="1:26" x14ac:dyDescent="0.25">
      <c r="A210" s="52" t="str">
        <f>CONCATENATE(C206," - ",D210,"%")</f>
        <v>O2 emissions - 23%</v>
      </c>
      <c r="C210" s="123"/>
      <c r="D210" s="94">
        <v>23</v>
      </c>
      <c r="E210" s="64">
        <v>5.7841179673321221</v>
      </c>
      <c r="F210" s="64">
        <v>6.11</v>
      </c>
      <c r="G210" s="64">
        <v>4.4931582014987503</v>
      </c>
      <c r="H210" s="64">
        <v>7.8621123439667038</v>
      </c>
      <c r="I210" s="64">
        <v>6.9300391340549456</v>
      </c>
      <c r="J210" s="64">
        <v>6.13</v>
      </c>
      <c r="K210" s="64">
        <v>6.4</v>
      </c>
      <c r="L210" s="64">
        <v>6.08</v>
      </c>
      <c r="M210" s="64">
        <v>7.99</v>
      </c>
      <c r="N210" s="64">
        <v>7.21</v>
      </c>
      <c r="O210" s="64">
        <v>4.42</v>
      </c>
      <c r="P210" s="64">
        <v>3.8</v>
      </c>
      <c r="Q210" s="64">
        <v>6.8897000000000004</v>
      </c>
      <c r="R210" s="64">
        <v>5.86</v>
      </c>
      <c r="S210" s="64">
        <v>6.3335124416017763</v>
      </c>
      <c r="T210" s="64">
        <v>6.63</v>
      </c>
      <c r="U210" s="64" t="e">
        <v>#N/A</v>
      </c>
      <c r="V210" s="64">
        <v>9.6329930822679586</v>
      </c>
      <c r="W210" s="64"/>
      <c r="X210" s="64"/>
      <c r="Y210" s="64">
        <v>4.6100000000000003</v>
      </c>
      <c r="Z210" s="107">
        <v>5.55</v>
      </c>
    </row>
    <row r="211" spans="1:26" x14ac:dyDescent="0.25">
      <c r="A211" s="52" t="str">
        <f>CONCATENATE(C206," - ",D211,"%")</f>
        <v>O2 emissions - 30%</v>
      </c>
      <c r="C211" s="123"/>
      <c r="D211" s="94">
        <v>30</v>
      </c>
      <c r="E211" s="64">
        <v>5.7032698412698437</v>
      </c>
      <c r="F211" s="64" t="e">
        <v>#N/A</v>
      </c>
      <c r="G211" s="64" t="e">
        <v>#N/A</v>
      </c>
      <c r="H211" s="64">
        <v>8.2864840499306442</v>
      </c>
      <c r="I211" s="64" t="e">
        <v>#N/A</v>
      </c>
      <c r="J211" s="64">
        <v>6.19</v>
      </c>
      <c r="K211" s="64">
        <v>6.79</v>
      </c>
      <c r="L211" s="64">
        <v>6.3</v>
      </c>
      <c r="M211" s="64">
        <v>8.43</v>
      </c>
      <c r="N211" s="64">
        <v>7.25</v>
      </c>
      <c r="O211" s="64">
        <v>4.1399999999999997</v>
      </c>
      <c r="P211" s="64">
        <v>4.0599999999999996</v>
      </c>
      <c r="Q211" s="64">
        <v>7.325491575</v>
      </c>
      <c r="R211" s="64">
        <v>6.02</v>
      </c>
      <c r="S211" s="64" t="e">
        <v>#N/A</v>
      </c>
      <c r="T211" s="64" t="e">
        <v>#N/A</v>
      </c>
      <c r="U211" s="64" t="e">
        <v>#N/A</v>
      </c>
      <c r="V211" s="64" t="e">
        <v>#N/A</v>
      </c>
      <c r="W211" s="64"/>
      <c r="X211" s="64"/>
      <c r="Y211" s="64">
        <v>4.5999999999999996</v>
      </c>
      <c r="Z211" s="107">
        <v>5.93</v>
      </c>
    </row>
    <row r="212" spans="1:26" x14ac:dyDescent="0.25">
      <c r="A212" s="52" t="str">
        <f>CONCATENATE(C206," - ",D212,"%")</f>
        <v>O2 emissions - 40%</v>
      </c>
      <c r="C212" s="123"/>
      <c r="D212" s="94">
        <v>40</v>
      </c>
      <c r="E212" s="64">
        <v>5.6614229607250772</v>
      </c>
      <c r="F212" s="64">
        <v>6.1</v>
      </c>
      <c r="G212" s="64">
        <v>4.5612889258950942</v>
      </c>
      <c r="H212" s="64">
        <v>8.7905012406947804</v>
      </c>
      <c r="I212" s="64">
        <v>6.9911906744379531</v>
      </c>
      <c r="J212" s="64">
        <v>6.29</v>
      </c>
      <c r="K212" s="64">
        <v>7.32</v>
      </c>
      <c r="L212" s="64">
        <v>6.99</v>
      </c>
      <c r="M212" s="64">
        <v>8.92</v>
      </c>
      <c r="N212" s="64">
        <v>7.25</v>
      </c>
      <c r="O212" s="64">
        <v>3.56</v>
      </c>
      <c r="P212" s="64">
        <v>4.03</v>
      </c>
      <c r="Q212" s="64">
        <v>7.9943</v>
      </c>
      <c r="R212" s="64">
        <v>6.3</v>
      </c>
      <c r="S212" s="64">
        <v>7.1810328172701965</v>
      </c>
      <c r="T212" s="64">
        <v>7.81</v>
      </c>
      <c r="U212" s="64" t="e">
        <v>#N/A</v>
      </c>
      <c r="V212" s="64">
        <v>8.35</v>
      </c>
      <c r="W212" s="64"/>
      <c r="X212" s="64"/>
      <c r="Y212" s="64">
        <v>4.47</v>
      </c>
      <c r="Z212" s="107">
        <v>6.51</v>
      </c>
    </row>
    <row r="213" spans="1:26" x14ac:dyDescent="0.25">
      <c r="A213" s="52" t="str">
        <f>CONCATENATE(C206," - ",D213,"%")</f>
        <v>O2 emissions - 50%</v>
      </c>
      <c r="C213" s="123"/>
      <c r="D213" s="94">
        <v>50</v>
      </c>
      <c r="E213" s="64" t="e">
        <v>#N/A</v>
      </c>
      <c r="F213" s="64">
        <v>6.18</v>
      </c>
      <c r="G213" s="64" t="e">
        <v>#N/A</v>
      </c>
      <c r="H213" s="64">
        <v>9.362204658901808</v>
      </c>
      <c r="I213" s="64" t="e">
        <v>#N/A</v>
      </c>
      <c r="J213" s="64">
        <v>6.41</v>
      </c>
      <c r="K213" s="64" t="e">
        <v>#N/A</v>
      </c>
      <c r="L213" s="64">
        <v>7.68</v>
      </c>
      <c r="M213" s="64">
        <v>9.39</v>
      </c>
      <c r="N213" s="64">
        <v>7.32</v>
      </c>
      <c r="O213" s="64" t="e">
        <v>#N/A</v>
      </c>
      <c r="P213" s="64" t="e">
        <v>#N/A</v>
      </c>
      <c r="Q213" s="64" t="e">
        <v>#N/A</v>
      </c>
      <c r="R213" s="64">
        <v>6.56</v>
      </c>
      <c r="S213" s="64" t="e">
        <v>#N/A</v>
      </c>
      <c r="T213" s="64" t="e">
        <v>#N/A</v>
      </c>
      <c r="U213" s="64" t="e">
        <v>#N/A</v>
      </c>
      <c r="V213" s="64" t="e">
        <v>#N/A</v>
      </c>
      <c r="W213" s="64"/>
      <c r="X213" s="64"/>
      <c r="Y213" s="64">
        <v>4.6100000000000003</v>
      </c>
      <c r="Z213" s="107">
        <v>7.08</v>
      </c>
    </row>
    <row r="214" spans="1:26" ht="15.75" thickBot="1" x14ac:dyDescent="0.3">
      <c r="A214" s="52" t="str">
        <f>CONCATENATE(C206," - ",D214,"%")</f>
        <v>O2 emissions - 60%</v>
      </c>
      <c r="C214" s="124"/>
      <c r="D214" s="95">
        <v>60</v>
      </c>
      <c r="E214" s="116" t="e">
        <v>#N/A</v>
      </c>
      <c r="F214" s="116">
        <v>6.45</v>
      </c>
      <c r="G214" s="116" t="e">
        <v>#N/A</v>
      </c>
      <c r="H214" s="116">
        <v>9.2419792099792204</v>
      </c>
      <c r="I214" s="116" t="e">
        <v>#N/A</v>
      </c>
      <c r="J214" s="116" t="e">
        <v>#N/A</v>
      </c>
      <c r="K214" s="116" t="e">
        <v>#N/A</v>
      </c>
      <c r="L214" s="116">
        <v>8.3699999999999992</v>
      </c>
      <c r="M214" s="116" t="e">
        <v>#N/A</v>
      </c>
      <c r="N214" s="116">
        <v>7.5</v>
      </c>
      <c r="O214" s="116" t="e">
        <v>#N/A</v>
      </c>
      <c r="P214" s="116" t="e">
        <v>#N/A</v>
      </c>
      <c r="Q214" s="116" t="e">
        <v>#N/A</v>
      </c>
      <c r="R214" s="116">
        <v>6.74</v>
      </c>
      <c r="S214" s="116" t="e">
        <v>#N/A</v>
      </c>
      <c r="T214" s="116">
        <v>9.1199999999999992</v>
      </c>
      <c r="U214" s="116" t="e">
        <v>#N/A</v>
      </c>
      <c r="V214" s="116" t="e">
        <v>#N/A</v>
      </c>
      <c r="W214" s="116"/>
      <c r="X214" s="116"/>
      <c r="Y214" s="116" t="e">
        <v>#N/A</v>
      </c>
      <c r="Z214" s="108">
        <v>7.62</v>
      </c>
    </row>
    <row r="215" spans="1:26" ht="19.5" thickBot="1" x14ac:dyDescent="0.35">
      <c r="C215" s="40" t="str">
        <f>List!$B$12</f>
        <v>Unburnt UHC emissions</v>
      </c>
      <c r="D215" s="45" t="s">
        <v>193</v>
      </c>
      <c r="E215" s="41"/>
      <c r="F215" s="41"/>
      <c r="G215" s="41"/>
      <c r="H215" s="41"/>
      <c r="I215" s="41"/>
      <c r="J215" s="41"/>
      <c r="K215" s="41"/>
      <c r="L215" s="41"/>
      <c r="M215" s="41"/>
      <c r="N215" s="41"/>
      <c r="O215" s="41"/>
      <c r="P215" s="41"/>
      <c r="Q215" s="41"/>
      <c r="R215" s="41"/>
      <c r="S215" s="41"/>
      <c r="T215" s="41"/>
      <c r="U215" s="41"/>
      <c r="V215" s="41"/>
      <c r="W215" s="41"/>
      <c r="X215" s="41"/>
      <c r="Y215" s="41"/>
      <c r="Z215" s="42"/>
    </row>
    <row r="216" spans="1:26" x14ac:dyDescent="0.25">
      <c r="A216" s="52" t="str">
        <f>CONCATENATE(C215," - ",D216,"%")</f>
        <v>Unburnt UHC emissions - 0%</v>
      </c>
      <c r="C216" s="129" t="s">
        <v>124</v>
      </c>
      <c r="D216" s="11">
        <v>0</v>
      </c>
      <c r="E216" s="33" t="e">
        <v>#N/A</v>
      </c>
      <c r="F216" s="20" t="e">
        <v>#N/A</v>
      </c>
      <c r="G216" s="20" t="e">
        <v>#N/A</v>
      </c>
      <c r="H216" s="20" t="e">
        <v>#N/A</v>
      </c>
      <c r="I216" s="20" t="e">
        <v>#N/A</v>
      </c>
      <c r="J216" s="20" t="e">
        <v>#N/A</v>
      </c>
      <c r="K216" s="20" t="e">
        <v>#N/A</v>
      </c>
      <c r="L216" s="20" t="e">
        <v>#N/A</v>
      </c>
      <c r="M216" s="20" t="e">
        <v>#N/A</v>
      </c>
      <c r="N216" s="20" t="e">
        <v>#N/A</v>
      </c>
      <c r="O216" s="20" t="e">
        <v>#N/A</v>
      </c>
      <c r="P216" s="20" t="e">
        <v>#N/A</v>
      </c>
      <c r="Q216" s="20">
        <v>1023.633571023374</v>
      </c>
      <c r="R216" s="20" t="e">
        <v>#N/A</v>
      </c>
      <c r="S216" s="20" t="e">
        <v>#N/A</v>
      </c>
      <c r="T216" s="20" t="e">
        <v>#N/A</v>
      </c>
      <c r="U216" s="20" t="e">
        <v>#N/A</v>
      </c>
      <c r="V216" s="20">
        <v>786.24934078649574</v>
      </c>
      <c r="W216" s="20"/>
      <c r="X216" s="20"/>
      <c r="Y216" s="20" t="e">
        <v>#N/A</v>
      </c>
      <c r="Z216" s="21" t="e">
        <v>#N/A</v>
      </c>
    </row>
    <row r="217" spans="1:26" x14ac:dyDescent="0.25">
      <c r="A217" s="52" t="str">
        <f>CONCATENATE(C215," - ",D217,"%")</f>
        <v>Unburnt UHC emissions - 23%</v>
      </c>
      <c r="C217" s="130"/>
      <c r="D217" s="94">
        <v>23</v>
      </c>
      <c r="E217" s="34" t="e">
        <v>#N/A</v>
      </c>
      <c r="F217" s="64" t="e">
        <v>#N/A</v>
      </c>
      <c r="G217" s="64" t="e">
        <v>#N/A</v>
      </c>
      <c r="H217" s="64" t="e">
        <v>#N/A</v>
      </c>
      <c r="I217" s="64" t="e">
        <v>#N/A</v>
      </c>
      <c r="J217" s="64" t="e">
        <v>#N/A</v>
      </c>
      <c r="K217" s="64" t="e">
        <v>#N/A</v>
      </c>
      <c r="L217" s="64" t="e">
        <v>#N/A</v>
      </c>
      <c r="M217" s="64" t="e">
        <v>#N/A</v>
      </c>
      <c r="N217" s="64" t="e">
        <v>#N/A</v>
      </c>
      <c r="O217" s="64" t="e">
        <v>#N/A</v>
      </c>
      <c r="P217" s="64" t="e">
        <v>#N/A</v>
      </c>
      <c r="Q217" s="64" t="e">
        <v>#N/A</v>
      </c>
      <c r="R217" s="64" t="e">
        <v>#N/A</v>
      </c>
      <c r="S217" s="64" t="e">
        <v>#N/A</v>
      </c>
      <c r="T217" s="64" t="e">
        <v>#N/A</v>
      </c>
      <c r="U217" s="64" t="e">
        <v>#N/A</v>
      </c>
      <c r="V217" s="64" t="e">
        <v>#N/A</v>
      </c>
      <c r="W217" s="64"/>
      <c r="X217" s="64"/>
      <c r="Y217" s="64" t="e">
        <v>#N/A</v>
      </c>
      <c r="Z217" s="107" t="e">
        <v>#N/A</v>
      </c>
    </row>
    <row r="218" spans="1:26" x14ac:dyDescent="0.25">
      <c r="A218" s="52" t="str">
        <f>CONCATENATE(C215," - ",D218,"%")</f>
        <v>Unburnt UHC emissions - 40%</v>
      </c>
      <c r="C218" s="130"/>
      <c r="D218" s="94">
        <v>40</v>
      </c>
      <c r="E218" s="34" t="e">
        <v>#N/A</v>
      </c>
      <c r="F218" s="64" t="e">
        <v>#N/A</v>
      </c>
      <c r="G218" s="64" t="e">
        <v>#N/A</v>
      </c>
      <c r="H218" s="64" t="e">
        <v>#N/A</v>
      </c>
      <c r="I218" s="64" t="e">
        <v>#N/A</v>
      </c>
      <c r="J218" s="64" t="e">
        <v>#N/A</v>
      </c>
      <c r="K218" s="64" t="e">
        <v>#N/A</v>
      </c>
      <c r="L218" s="64" t="e">
        <v>#N/A</v>
      </c>
      <c r="M218" s="64" t="e">
        <v>#N/A</v>
      </c>
      <c r="N218" s="64" t="e">
        <v>#N/A</v>
      </c>
      <c r="O218" s="64" t="e">
        <v>#N/A</v>
      </c>
      <c r="P218" s="64" t="e">
        <v>#N/A</v>
      </c>
      <c r="Q218" s="64">
        <v>443.60431327007308</v>
      </c>
      <c r="R218" s="64" t="e">
        <v>#N/A</v>
      </c>
      <c r="S218" s="64">
        <v>218.82435030285149</v>
      </c>
      <c r="T218" s="64" t="e">
        <v>#N/A</v>
      </c>
      <c r="U218" s="64" t="e">
        <v>#N/A</v>
      </c>
      <c r="V218" s="64">
        <v>273.29759375476777</v>
      </c>
      <c r="W218" s="64"/>
      <c r="X218" s="64"/>
      <c r="Y218" s="64" t="e">
        <v>#N/A</v>
      </c>
      <c r="Z218" s="107" t="e">
        <v>#N/A</v>
      </c>
    </row>
    <row r="219" spans="1:26" ht="15.75" thickBot="1" x14ac:dyDescent="0.3">
      <c r="A219" s="52" t="str">
        <f>CONCATENATE(C215," - ",D219,"%")</f>
        <v>Unburnt UHC emissions - 60%</v>
      </c>
      <c r="C219" s="131"/>
      <c r="D219" s="95">
        <v>60</v>
      </c>
      <c r="E219" s="117" t="e">
        <v>#N/A</v>
      </c>
      <c r="F219" s="116" t="e">
        <v>#N/A</v>
      </c>
      <c r="G219" s="116" t="e">
        <v>#N/A</v>
      </c>
      <c r="H219" s="116" t="e">
        <v>#N/A</v>
      </c>
      <c r="I219" s="116" t="e">
        <v>#N/A</v>
      </c>
      <c r="J219" s="116" t="e">
        <v>#N/A</v>
      </c>
      <c r="K219" s="116" t="e">
        <v>#N/A</v>
      </c>
      <c r="L219" s="116" t="e">
        <v>#N/A</v>
      </c>
      <c r="M219" s="116" t="e">
        <v>#N/A</v>
      </c>
      <c r="N219" s="116" t="e">
        <v>#N/A</v>
      </c>
      <c r="O219" s="116" t="e">
        <v>#N/A</v>
      </c>
      <c r="P219" s="116" t="e">
        <v>#N/A</v>
      </c>
      <c r="Q219" s="116" t="e">
        <v>#N/A</v>
      </c>
      <c r="R219" s="116" t="e">
        <v>#N/A</v>
      </c>
      <c r="S219" s="116" t="e">
        <v>#N/A</v>
      </c>
      <c r="T219" s="116" t="e">
        <v>#N/A</v>
      </c>
      <c r="U219" s="116" t="e">
        <v>#N/A</v>
      </c>
      <c r="V219" s="116" t="e">
        <v>#N/A</v>
      </c>
      <c r="W219" s="116"/>
      <c r="X219" s="116"/>
      <c r="Y219" s="116" t="e">
        <v>#N/A</v>
      </c>
      <c r="Z219" s="108" t="e">
        <v>#N/A</v>
      </c>
    </row>
    <row r="220" spans="1:26" ht="19.5" thickBot="1" x14ac:dyDescent="0.35">
      <c r="C220" s="40" t="str">
        <f>List!$B$13</f>
        <v>Unburnt H2 emissions</v>
      </c>
      <c r="D220" s="45" t="s">
        <v>193</v>
      </c>
      <c r="E220" s="41"/>
      <c r="F220" s="41"/>
      <c r="G220" s="41"/>
      <c r="H220" s="41"/>
      <c r="I220" s="41"/>
      <c r="J220" s="41"/>
      <c r="K220" s="41"/>
      <c r="L220" s="41"/>
      <c r="M220" s="41"/>
      <c r="N220" s="41"/>
      <c r="O220" s="41"/>
      <c r="P220" s="41"/>
      <c r="Q220" s="41"/>
      <c r="R220" s="41"/>
      <c r="S220" s="41"/>
      <c r="T220" s="41"/>
      <c r="U220" s="41"/>
      <c r="V220" s="41"/>
      <c r="W220" s="41"/>
      <c r="X220" s="41"/>
      <c r="Y220" s="41"/>
      <c r="Z220" s="42"/>
    </row>
    <row r="221" spans="1:26" x14ac:dyDescent="0.25">
      <c r="A221" s="52" t="str">
        <f>CONCATENATE(C220," - ",D221,"%")</f>
        <v>Unburnt H2 emissions - 0%</v>
      </c>
      <c r="C221" s="129" t="s">
        <v>124</v>
      </c>
      <c r="D221" s="11">
        <v>0</v>
      </c>
      <c r="E221" s="33" t="e">
        <v>#N/A</v>
      </c>
      <c r="F221" s="20" t="e">
        <v>#N/A</v>
      </c>
      <c r="G221" s="20" t="e">
        <v>#N/A</v>
      </c>
      <c r="H221" s="20" t="e">
        <v>#N/A</v>
      </c>
      <c r="I221" s="20" t="e">
        <v>#N/A</v>
      </c>
      <c r="J221" s="20" t="e">
        <v>#N/A</v>
      </c>
      <c r="K221" s="20" t="e">
        <v>#N/A</v>
      </c>
      <c r="L221" s="20" t="e">
        <v>#N/A</v>
      </c>
      <c r="M221" s="20" t="e">
        <v>#N/A</v>
      </c>
      <c r="N221" s="20" t="e">
        <v>#N/A</v>
      </c>
      <c r="O221" s="20" t="e">
        <v>#N/A</v>
      </c>
      <c r="P221" s="20" t="e">
        <v>#N/A</v>
      </c>
      <c r="Q221" s="20" t="e">
        <v>#N/A</v>
      </c>
      <c r="R221" s="20" t="e">
        <v>#N/A</v>
      </c>
      <c r="S221" s="20" t="e">
        <v>#N/A</v>
      </c>
      <c r="T221" s="20" t="e">
        <v>#N/A</v>
      </c>
      <c r="U221" s="20" t="e">
        <v>#N/A</v>
      </c>
      <c r="V221" s="20" t="e">
        <v>#N/A</v>
      </c>
      <c r="W221" s="20"/>
      <c r="X221" s="20"/>
      <c r="Y221" s="20" t="e">
        <v>#N/A</v>
      </c>
      <c r="Z221" s="21" t="e">
        <v>#N/A</v>
      </c>
    </row>
    <row r="222" spans="1:26" x14ac:dyDescent="0.25">
      <c r="A222" s="52" t="str">
        <f>CONCATENATE(C220," - ",D222,"%")</f>
        <v>Unburnt H2 emissions - 23%</v>
      </c>
      <c r="C222" s="130"/>
      <c r="D222" s="94">
        <v>23</v>
      </c>
      <c r="E222" s="34" t="e">
        <v>#N/A</v>
      </c>
      <c r="F222" s="64" t="e">
        <v>#N/A</v>
      </c>
      <c r="G222" s="64" t="e">
        <v>#N/A</v>
      </c>
      <c r="H222" s="64" t="e">
        <v>#N/A</v>
      </c>
      <c r="I222" s="64" t="e">
        <v>#N/A</v>
      </c>
      <c r="J222" s="64" t="e">
        <v>#N/A</v>
      </c>
      <c r="K222" s="64" t="e">
        <v>#N/A</v>
      </c>
      <c r="L222" s="64" t="e">
        <v>#N/A</v>
      </c>
      <c r="M222" s="64" t="e">
        <v>#N/A</v>
      </c>
      <c r="N222" s="64" t="e">
        <v>#N/A</v>
      </c>
      <c r="O222" s="64" t="e">
        <v>#N/A</v>
      </c>
      <c r="P222" s="64" t="e">
        <v>#N/A</v>
      </c>
      <c r="Q222" s="64" t="e">
        <v>#N/A</v>
      </c>
      <c r="R222" s="64" t="e">
        <v>#N/A</v>
      </c>
      <c r="S222" s="64" t="e">
        <v>#N/A</v>
      </c>
      <c r="T222" s="64" t="e">
        <v>#N/A</v>
      </c>
      <c r="U222" s="64" t="e">
        <v>#N/A</v>
      </c>
      <c r="V222" s="64" t="e">
        <v>#N/A</v>
      </c>
      <c r="W222" s="64"/>
      <c r="X222" s="64"/>
      <c r="Y222" s="64" t="e">
        <v>#N/A</v>
      </c>
      <c r="Z222" s="107" t="e">
        <v>#N/A</v>
      </c>
    </row>
    <row r="223" spans="1:26" x14ac:dyDescent="0.25">
      <c r="A223" s="52" t="str">
        <f>CONCATENATE(C220," - ",D223,"%")</f>
        <v>Unburnt H2 emissions - 40%</v>
      </c>
      <c r="C223" s="130"/>
      <c r="D223" s="94">
        <v>40</v>
      </c>
      <c r="E223" s="34" t="e">
        <v>#N/A</v>
      </c>
      <c r="F223" s="64" t="e">
        <v>#N/A</v>
      </c>
      <c r="G223" s="64" t="e">
        <v>#N/A</v>
      </c>
      <c r="H223" s="64" t="e">
        <v>#N/A</v>
      </c>
      <c r="I223" s="64" t="e">
        <v>#N/A</v>
      </c>
      <c r="J223" s="64" t="e">
        <v>#N/A</v>
      </c>
      <c r="K223" s="64" t="e">
        <v>#N/A</v>
      </c>
      <c r="L223" s="64" t="e">
        <v>#N/A</v>
      </c>
      <c r="M223" s="64" t="e">
        <v>#N/A</v>
      </c>
      <c r="N223" s="64" t="e">
        <v>#N/A</v>
      </c>
      <c r="O223" s="64" t="e">
        <v>#N/A</v>
      </c>
      <c r="P223" s="64" t="e">
        <v>#N/A</v>
      </c>
      <c r="Q223" s="64" t="e">
        <v>#N/A</v>
      </c>
      <c r="R223" s="64" t="e">
        <v>#N/A</v>
      </c>
      <c r="S223" s="64" t="e">
        <v>#N/A</v>
      </c>
      <c r="T223" s="64" t="e">
        <v>#N/A</v>
      </c>
      <c r="U223" s="64" t="e">
        <v>#N/A</v>
      </c>
      <c r="V223" s="64" t="e">
        <v>#N/A</v>
      </c>
      <c r="W223" s="64"/>
      <c r="X223" s="64"/>
      <c r="Y223" s="64" t="e">
        <v>#N/A</v>
      </c>
      <c r="Z223" s="107" t="e">
        <v>#N/A</v>
      </c>
    </row>
    <row r="224" spans="1:26" ht="15.75" thickBot="1" x14ac:dyDescent="0.3">
      <c r="A224" s="52" t="str">
        <f>CONCATENATE(C220," - ",D224,"%")</f>
        <v>Unburnt H2 emissions - 60%</v>
      </c>
      <c r="C224" s="131"/>
      <c r="D224" s="95">
        <v>60</v>
      </c>
      <c r="E224" s="117" t="e">
        <v>#N/A</v>
      </c>
      <c r="F224" s="116" t="e">
        <v>#N/A</v>
      </c>
      <c r="G224" s="116" t="e">
        <v>#N/A</v>
      </c>
      <c r="H224" s="116" t="e">
        <v>#N/A</v>
      </c>
      <c r="I224" s="116" t="e">
        <v>#N/A</v>
      </c>
      <c r="J224" s="116" t="e">
        <v>#N/A</v>
      </c>
      <c r="K224" s="116" t="e">
        <v>#N/A</v>
      </c>
      <c r="L224" s="116" t="e">
        <v>#N/A</v>
      </c>
      <c r="M224" s="116" t="e">
        <v>#N/A</v>
      </c>
      <c r="N224" s="116" t="e">
        <v>#N/A</v>
      </c>
      <c r="O224" s="116" t="e">
        <v>#N/A</v>
      </c>
      <c r="P224" s="116" t="e">
        <v>#N/A</v>
      </c>
      <c r="Q224" s="116" t="e">
        <v>#N/A</v>
      </c>
      <c r="R224" s="116" t="e">
        <v>#N/A</v>
      </c>
      <c r="S224" s="116" t="e">
        <v>#N/A</v>
      </c>
      <c r="T224" s="116" t="e">
        <v>#N/A</v>
      </c>
      <c r="U224" s="116" t="e">
        <v>#N/A</v>
      </c>
      <c r="V224" s="116" t="e">
        <v>#N/A</v>
      </c>
      <c r="W224" s="116"/>
      <c r="X224" s="116"/>
      <c r="Y224" s="116" t="e">
        <v>#N/A</v>
      </c>
      <c r="Z224" s="108" t="e">
        <v>#N/A</v>
      </c>
    </row>
    <row r="225" spans="1:26" ht="19.5" thickBot="1" x14ac:dyDescent="0.35">
      <c r="C225" s="40" t="str">
        <f>List!$B$6</f>
        <v>Air Excess (Lambda)</v>
      </c>
      <c r="D225" s="45"/>
      <c r="E225" s="41"/>
      <c r="F225" s="41"/>
      <c r="G225" s="41"/>
      <c r="H225" s="41"/>
      <c r="I225" s="41"/>
      <c r="J225" s="41"/>
      <c r="K225" s="41"/>
      <c r="L225" s="41"/>
      <c r="M225" s="41"/>
      <c r="N225" s="41"/>
      <c r="O225" s="41"/>
      <c r="P225" s="41"/>
      <c r="Q225" s="41"/>
      <c r="R225" s="41"/>
      <c r="S225" s="41"/>
      <c r="T225" s="41"/>
      <c r="U225" s="41"/>
      <c r="V225" s="41"/>
      <c r="W225" s="41"/>
      <c r="X225" s="41"/>
      <c r="Y225" s="41"/>
      <c r="Z225" s="42"/>
    </row>
    <row r="226" spans="1:26" x14ac:dyDescent="0.25">
      <c r="A226" s="52" t="str">
        <f>CONCATENATE(C225," - ",D226,"%")</f>
        <v>Air Excess (Lambda) - 0%</v>
      </c>
      <c r="C226" s="122" t="s">
        <v>124</v>
      </c>
      <c r="D226" s="11">
        <v>0</v>
      </c>
      <c r="E226" s="20">
        <v>1.3867111672611754</v>
      </c>
      <c r="F226" s="20">
        <v>1.3725490196078431</v>
      </c>
      <c r="G226" s="20">
        <v>1.2563354754946587</v>
      </c>
      <c r="H226" s="20">
        <v>1.4403759418309194</v>
      </c>
      <c r="I226" s="20">
        <v>1.4884351053271003</v>
      </c>
      <c r="J226" s="20">
        <v>1.3888888888888888</v>
      </c>
      <c r="K226" s="20">
        <v>1.3133208255159474</v>
      </c>
      <c r="L226" s="20">
        <v>1.2836185819070904</v>
      </c>
      <c r="M226" s="20">
        <v>1.4788732394366197</v>
      </c>
      <c r="N226" s="20">
        <v>1.5042979942693409</v>
      </c>
      <c r="O226" s="20">
        <v>1.317440401505646</v>
      </c>
      <c r="P226" s="20">
        <v>1.2223515715948778</v>
      </c>
      <c r="Q226" s="20">
        <v>1.381888053906795</v>
      </c>
      <c r="R226" s="20">
        <v>1.3341804320203303</v>
      </c>
      <c r="S226" s="20">
        <v>1.3222741699967029</v>
      </c>
      <c r="T226" s="20">
        <v>1.3981358189081226</v>
      </c>
      <c r="U226" s="20" t="e">
        <v>#N/A</v>
      </c>
      <c r="V226" s="20">
        <v>1.6522423288749015</v>
      </c>
      <c r="W226" s="20"/>
      <c r="X226" s="20"/>
      <c r="Y226" s="20">
        <v>1.278149726110773</v>
      </c>
      <c r="Z226" s="21">
        <v>1.2426035502958581</v>
      </c>
    </row>
    <row r="227" spans="1:26" x14ac:dyDescent="0.25">
      <c r="A227" s="52" t="str">
        <f>CONCATENATE(C225," - ",D227,"%")</f>
        <v>Air Excess (Lambda) - 10%</v>
      </c>
      <c r="C227" s="123"/>
      <c r="D227" s="94">
        <v>10</v>
      </c>
      <c r="E227" s="64">
        <v>1.3853841482135532</v>
      </c>
      <c r="F227" s="64" t="e">
        <v>#N/A</v>
      </c>
      <c r="G227" s="64" t="e">
        <v>#N/A</v>
      </c>
      <c r="H227" s="64">
        <v>1.505402379945622</v>
      </c>
      <c r="I227" s="64" t="e">
        <v>#N/A</v>
      </c>
      <c r="J227" s="64">
        <v>1.4009339559706471</v>
      </c>
      <c r="K227" s="64">
        <v>1.3770491803278688</v>
      </c>
      <c r="L227" s="64">
        <v>1.336728198599618</v>
      </c>
      <c r="M227" s="64">
        <v>1.5463917525773196</v>
      </c>
      <c r="N227" s="64">
        <v>1.5118790496760259</v>
      </c>
      <c r="O227" s="64">
        <v>1.2978986402966626</v>
      </c>
      <c r="P227" s="64">
        <v>1.2266355140186915</v>
      </c>
      <c r="Q227" s="64">
        <v>1.4251878193947702</v>
      </c>
      <c r="R227" s="64">
        <v>1.3583441138421732</v>
      </c>
      <c r="S227" s="64" t="e">
        <v>#N/A</v>
      </c>
      <c r="T227" s="64" t="e">
        <v>#N/A</v>
      </c>
      <c r="U227" s="64" t="e">
        <v>#N/A</v>
      </c>
      <c r="V227" s="64" t="e">
        <v>#N/A</v>
      </c>
      <c r="W227" s="64"/>
      <c r="X227" s="64"/>
      <c r="Y227" s="64">
        <v>1.2804878048780488</v>
      </c>
      <c r="Z227" s="107">
        <v>1.2995049504950495</v>
      </c>
    </row>
    <row r="228" spans="1:26" x14ac:dyDescent="0.25">
      <c r="A228" s="52" t="str">
        <f>CONCATENATE(C225," - ",D228,"%")</f>
        <v>Air Excess (Lambda) - 20%</v>
      </c>
      <c r="C228" s="123"/>
      <c r="D228" s="94">
        <v>20</v>
      </c>
      <c r="E228" s="64" t="e">
        <v>#N/A</v>
      </c>
      <c r="F228" s="64" t="e">
        <v>#N/A</v>
      </c>
      <c r="G228" s="64" t="e">
        <v>#N/A</v>
      </c>
      <c r="H228" s="64">
        <v>1.5757433654537278</v>
      </c>
      <c r="I228" s="64" t="e">
        <v>#N/A</v>
      </c>
      <c r="J228" s="64" t="e">
        <v>#N/A</v>
      </c>
      <c r="K228" s="64" t="e">
        <v>#N/A</v>
      </c>
      <c r="L228" s="64" t="e">
        <v>#N/A</v>
      </c>
      <c r="M228" s="64" t="e">
        <v>#N/A</v>
      </c>
      <c r="N228" s="64" t="e">
        <v>#N/A</v>
      </c>
      <c r="O228" s="64" t="e">
        <v>#N/A</v>
      </c>
      <c r="P228" s="64" t="e">
        <v>#N/A</v>
      </c>
      <c r="Q228" s="64">
        <v>1.46297684431522</v>
      </c>
      <c r="R228" s="64" t="e">
        <v>#N/A</v>
      </c>
      <c r="S228" s="64" t="e">
        <v>#N/A</v>
      </c>
      <c r="T228" s="64" t="e">
        <v>#N/A</v>
      </c>
      <c r="U228" s="64" t="e">
        <v>#N/A</v>
      </c>
      <c r="V228" s="64" t="e">
        <v>#N/A</v>
      </c>
      <c r="W228" s="64"/>
      <c r="X228" s="64"/>
      <c r="Y228" s="64" t="e">
        <v>#N/A</v>
      </c>
      <c r="Z228" s="107" t="e">
        <v>#N/A</v>
      </c>
    </row>
    <row r="229" spans="1:26" x14ac:dyDescent="0.25">
      <c r="A229" s="52" t="str">
        <f>CONCATENATE(C225," - ",D229,"%")</f>
        <v>Air Excess (Lambda) - 23%</v>
      </c>
      <c r="C229" s="123"/>
      <c r="D229" s="94">
        <v>23</v>
      </c>
      <c r="E229" s="64">
        <v>1.3801368829564962</v>
      </c>
      <c r="F229" s="64">
        <v>1.4103425117528543</v>
      </c>
      <c r="G229" s="64">
        <v>1.272199749434002</v>
      </c>
      <c r="H229" s="64">
        <v>1.5984304745029689</v>
      </c>
      <c r="I229" s="64">
        <v>1.4925414647618829</v>
      </c>
      <c r="J229" s="64">
        <v>1.4122394082044383</v>
      </c>
      <c r="K229" s="64">
        <v>1.4383561643835616</v>
      </c>
      <c r="L229" s="64">
        <v>1.4075067024128687</v>
      </c>
      <c r="M229" s="64">
        <v>1.6141429669485012</v>
      </c>
      <c r="N229" s="64">
        <v>1.5228426395939088</v>
      </c>
      <c r="O229" s="64">
        <v>1.2665862484921593</v>
      </c>
      <c r="P229" s="64">
        <v>1.2209302325581395</v>
      </c>
      <c r="Q229" s="64">
        <v>1.488274522866275</v>
      </c>
      <c r="R229" s="64">
        <v>1.3870541611624834</v>
      </c>
      <c r="S229" s="64">
        <v>1.4318356672913908</v>
      </c>
      <c r="T229" s="64">
        <v>1.4613778705636742</v>
      </c>
      <c r="U229" s="64" t="e">
        <v>#N/A</v>
      </c>
      <c r="V229" s="64">
        <v>1.8474520295435823</v>
      </c>
      <c r="W229" s="64"/>
      <c r="X229" s="64"/>
      <c r="Y229" s="64">
        <v>1.2812690665039659</v>
      </c>
      <c r="Z229" s="107">
        <v>1.3592233009708738</v>
      </c>
    </row>
    <row r="230" spans="1:26" x14ac:dyDescent="0.25">
      <c r="A230" s="52" t="str">
        <f>CONCATENATE(C225," - ",D230,"%")</f>
        <v>Air Excess (Lambda) - 30%</v>
      </c>
      <c r="C230" s="123"/>
      <c r="D230" s="94">
        <v>30</v>
      </c>
      <c r="E230" s="64">
        <v>1.3728424167837512</v>
      </c>
      <c r="F230" s="64" t="e">
        <v>#N/A</v>
      </c>
      <c r="G230" s="64" t="e">
        <v>#N/A</v>
      </c>
      <c r="H230" s="64">
        <v>1.6517853977196166</v>
      </c>
      <c r="I230" s="64" t="e">
        <v>#N/A</v>
      </c>
      <c r="J230" s="64">
        <v>1.4179608372721135</v>
      </c>
      <c r="K230" s="64">
        <v>1.4778325123152709</v>
      </c>
      <c r="L230" s="64">
        <v>1.4285714285714286</v>
      </c>
      <c r="M230" s="64">
        <v>1.6706443914081146</v>
      </c>
      <c r="N230" s="64">
        <v>1.5272727272727273</v>
      </c>
      <c r="O230" s="64">
        <v>1.2455516014234875</v>
      </c>
      <c r="P230" s="64">
        <v>1.2396694214876032</v>
      </c>
      <c r="Q230" s="64">
        <v>1.5357041984490936</v>
      </c>
      <c r="R230" s="64">
        <v>1.4018691588785046</v>
      </c>
      <c r="S230" s="64" t="e">
        <v>#N/A</v>
      </c>
      <c r="T230" s="64" t="e">
        <v>#N/A</v>
      </c>
      <c r="U230" s="64" t="e">
        <v>#N/A</v>
      </c>
      <c r="V230" s="64" t="e">
        <v>#N/A</v>
      </c>
      <c r="W230" s="64"/>
      <c r="X230" s="64"/>
      <c r="Y230" s="64">
        <v>1.2804878048780488</v>
      </c>
      <c r="Z230" s="107">
        <v>1.3934970139349701</v>
      </c>
    </row>
    <row r="231" spans="1:26" x14ac:dyDescent="0.25">
      <c r="A231" s="52" t="str">
        <f>CONCATENATE(C225," - ",D231,"%")</f>
        <v>Air Excess (Lambda) - 40%</v>
      </c>
      <c r="C231" s="123"/>
      <c r="D231" s="94">
        <v>40</v>
      </c>
      <c r="E231" s="64">
        <v>1.3690970124692023</v>
      </c>
      <c r="F231" s="64">
        <v>1.4093959731543624</v>
      </c>
      <c r="G231" s="64">
        <v>1.2774724189343696</v>
      </c>
      <c r="H231" s="64">
        <v>1.7199723276105237</v>
      </c>
      <c r="I231" s="64">
        <v>1.4990567372261281</v>
      </c>
      <c r="J231" s="64">
        <v>1.4276002719238612</v>
      </c>
      <c r="K231" s="64">
        <v>1.5350877192982457</v>
      </c>
      <c r="L231" s="64">
        <v>1.4989293361884368</v>
      </c>
      <c r="M231" s="64">
        <v>1.73841059602649</v>
      </c>
      <c r="N231" s="64">
        <v>1.5272727272727273</v>
      </c>
      <c r="O231" s="64">
        <v>1.2041284403669723</v>
      </c>
      <c r="P231" s="64">
        <v>1.2374779021803184</v>
      </c>
      <c r="Q231" s="64">
        <v>1.6146766417801424</v>
      </c>
      <c r="R231" s="64">
        <v>1.4285714285714286</v>
      </c>
      <c r="S231" s="64">
        <v>1.519650471870623</v>
      </c>
      <c r="T231" s="64">
        <v>1.5921152388172857</v>
      </c>
      <c r="U231" s="64" t="e">
        <v>#N/A</v>
      </c>
      <c r="V231" s="64">
        <v>1.6600790513833992</v>
      </c>
      <c r="W231" s="64"/>
      <c r="X231" s="64"/>
      <c r="Y231" s="64">
        <v>1.2704174228675136</v>
      </c>
      <c r="Z231" s="107">
        <v>1.4492753623188406</v>
      </c>
    </row>
    <row r="232" spans="1:26" x14ac:dyDescent="0.25">
      <c r="A232" s="52" t="str">
        <f>CONCATENATE(C225," - ",D232,"%")</f>
        <v>Air Excess (Lambda) - 50%</v>
      </c>
      <c r="C232" s="123"/>
      <c r="D232" s="94">
        <v>50</v>
      </c>
      <c r="E232" s="64" t="e">
        <v>#N/A</v>
      </c>
      <c r="F232" s="64">
        <v>1.417004048582996</v>
      </c>
      <c r="G232" s="64" t="e">
        <v>#N/A</v>
      </c>
      <c r="H232" s="64">
        <v>1.8044654837535878</v>
      </c>
      <c r="I232" s="64" t="e">
        <v>#N/A</v>
      </c>
      <c r="J232" s="64">
        <v>1.4393420150788212</v>
      </c>
      <c r="K232" s="64" t="e">
        <v>#N/A</v>
      </c>
      <c r="L232" s="64">
        <v>1.5765765765765765</v>
      </c>
      <c r="M232" s="64">
        <v>1.8087855297157625</v>
      </c>
      <c r="N232" s="64">
        <v>1.5350877192982457</v>
      </c>
      <c r="O232" s="64" t="e">
        <v>#N/A</v>
      </c>
      <c r="P232" s="64" t="e">
        <v>#N/A</v>
      </c>
      <c r="Q232" s="64" t="e">
        <v>#N/A</v>
      </c>
      <c r="R232" s="64">
        <v>1.4542936288088641</v>
      </c>
      <c r="S232" s="64" t="e">
        <v>#N/A</v>
      </c>
      <c r="T232" s="64" t="e">
        <v>#N/A</v>
      </c>
      <c r="U232" s="64" t="e">
        <v>#N/A</v>
      </c>
      <c r="V232" s="64" t="e">
        <v>#N/A</v>
      </c>
      <c r="W232" s="64"/>
      <c r="X232" s="64"/>
      <c r="Y232" s="64">
        <v>1.2812690665039659</v>
      </c>
      <c r="Z232" s="107">
        <v>1.5086206896551724</v>
      </c>
    </row>
    <row r="233" spans="1:26" ht="15.75" thickBot="1" x14ac:dyDescent="0.3">
      <c r="A233" s="52" t="str">
        <f>CONCATENATE(C225," - ",D233,"%")</f>
        <v>Air Excess (Lambda) - 60%</v>
      </c>
      <c r="C233" s="124"/>
      <c r="D233" s="95">
        <v>60</v>
      </c>
      <c r="E233" s="116" t="e">
        <v>#N/A</v>
      </c>
      <c r="F233" s="116">
        <v>1.4432989690721649</v>
      </c>
      <c r="G233" s="116" t="e">
        <v>#N/A</v>
      </c>
      <c r="H233" s="116">
        <v>1.786014872317885</v>
      </c>
      <c r="I233" s="116" t="e">
        <v>#N/A</v>
      </c>
      <c r="J233" s="116" t="e">
        <v>#N/A</v>
      </c>
      <c r="K233" s="116" t="e">
        <v>#N/A</v>
      </c>
      <c r="L233" s="116">
        <v>1.66270783847981</v>
      </c>
      <c r="M233" s="116" t="e">
        <v>#N/A</v>
      </c>
      <c r="N233" s="116">
        <v>1.5555555555555556</v>
      </c>
      <c r="O233" s="116" t="e">
        <v>#N/A</v>
      </c>
      <c r="P233" s="116" t="e">
        <v>#N/A</v>
      </c>
      <c r="Q233" s="116" t="e">
        <v>#N/A</v>
      </c>
      <c r="R233" s="116">
        <v>1.4726507713884993</v>
      </c>
      <c r="S233" s="116" t="e">
        <v>#N/A</v>
      </c>
      <c r="T233" s="116">
        <v>1.7676767676767675</v>
      </c>
      <c r="U233" s="116" t="e">
        <v>#N/A</v>
      </c>
      <c r="V233" s="116" t="e">
        <v>#N/A</v>
      </c>
      <c r="W233" s="116"/>
      <c r="X233" s="116"/>
      <c r="Y233" s="116" t="e">
        <v>#N/A</v>
      </c>
      <c r="Z233" s="108">
        <v>1.5695067264573992</v>
      </c>
    </row>
    <row r="241" spans="2:26" x14ac:dyDescent="0.25">
      <c r="R241" s="1"/>
    </row>
    <row r="242" spans="2:26" x14ac:dyDescent="0.25">
      <c r="R242" s="1"/>
    </row>
    <row r="244" spans="2:26" ht="18.75" thickBot="1" x14ac:dyDescent="0.3">
      <c r="B244" s="32" t="s">
        <v>198</v>
      </c>
    </row>
    <row r="245" spans="2:26" ht="19.5" thickBot="1" x14ac:dyDescent="0.35">
      <c r="C245" s="40" t="s">
        <v>199</v>
      </c>
      <c r="D245" s="45"/>
      <c r="E245" s="41"/>
      <c r="F245" s="41"/>
      <c r="G245" s="41"/>
      <c r="H245" s="41"/>
      <c r="I245" s="41"/>
      <c r="J245" s="41"/>
      <c r="K245" s="41"/>
      <c r="L245" s="41"/>
      <c r="M245" s="41"/>
      <c r="N245" s="41"/>
      <c r="O245" s="41"/>
      <c r="P245" s="41"/>
      <c r="Q245" s="41"/>
      <c r="R245" s="41"/>
      <c r="S245" s="41"/>
      <c r="T245" s="41"/>
      <c r="U245" s="41"/>
      <c r="V245" s="41"/>
      <c r="W245" s="41"/>
      <c r="X245" s="41"/>
      <c r="Y245" s="41"/>
      <c r="Z245" s="42"/>
    </row>
    <row r="246" spans="2:26" x14ac:dyDescent="0.25">
      <c r="C246" s="36" t="s">
        <v>200</v>
      </c>
      <c r="D246" s="11" t="s">
        <v>201</v>
      </c>
      <c r="E246" s="46">
        <v>0.05</v>
      </c>
      <c r="F246" s="20">
        <v>-5.2999999999999999E-2</v>
      </c>
      <c r="G246" s="20">
        <v>4.9599999999999998E-2</v>
      </c>
      <c r="H246" s="24">
        <v>-1.4500000000000001E-2</v>
      </c>
      <c r="I246" s="20">
        <v>1.0999999999999999E-2</v>
      </c>
      <c r="J246" s="20" t="s">
        <v>122</v>
      </c>
      <c r="K246" s="20">
        <v>3.6700000000000003E-2</v>
      </c>
      <c r="L246" s="20">
        <v>4.1700000000000001E-2</v>
      </c>
      <c r="M246" s="20">
        <v>4.9599999999999998E-2</v>
      </c>
      <c r="N246" s="20">
        <v>0.04</v>
      </c>
      <c r="O246" s="24">
        <v>2.5000000000000001E-2</v>
      </c>
      <c r="P246" s="20">
        <v>2.5999999999999999E-2</v>
      </c>
      <c r="Q246" s="24">
        <v>4.4999999999999998E-2</v>
      </c>
      <c r="R246" s="20"/>
      <c r="S246" s="9"/>
      <c r="T246" s="9"/>
      <c r="U246" s="9"/>
      <c r="V246" s="9"/>
      <c r="W246" s="9"/>
      <c r="X246" s="9"/>
      <c r="Y246" s="9"/>
      <c r="Z246" s="43"/>
    </row>
    <row r="247" spans="2:26" x14ac:dyDescent="0.25">
      <c r="C247" s="37"/>
      <c r="D247" s="94" t="s">
        <v>202</v>
      </c>
      <c r="E247" s="47">
        <v>94.12</v>
      </c>
      <c r="F247" s="64">
        <v>103.29</v>
      </c>
      <c r="G247" s="64">
        <v>101.82</v>
      </c>
      <c r="H247" s="65">
        <v>101.89</v>
      </c>
      <c r="I247" s="64">
        <v>107.65</v>
      </c>
      <c r="J247" s="64" t="s">
        <v>122</v>
      </c>
      <c r="K247" s="64">
        <v>100.46</v>
      </c>
      <c r="L247" s="64">
        <v>99.57</v>
      </c>
      <c r="M247" s="64">
        <v>101.82</v>
      </c>
      <c r="N247" s="64">
        <v>99.57</v>
      </c>
      <c r="O247" s="65">
        <v>98.49</v>
      </c>
      <c r="P247" s="64">
        <v>102.87</v>
      </c>
      <c r="Q247" s="65">
        <v>94.36</v>
      </c>
      <c r="R247" s="64"/>
      <c r="S247" s="64"/>
      <c r="T247" s="64"/>
      <c r="U247" s="64"/>
      <c r="V247" s="64"/>
      <c r="W247" s="64"/>
      <c r="X247" s="64"/>
      <c r="Y247" s="64"/>
      <c r="Z247" s="107"/>
    </row>
    <row r="248" spans="2:26" ht="15.75" thickBot="1" x14ac:dyDescent="0.3">
      <c r="C248" s="118"/>
      <c r="D248" s="95" t="s">
        <v>203</v>
      </c>
      <c r="E248" s="119">
        <v>0.6</v>
      </c>
      <c r="F248" s="116">
        <v>0.88</v>
      </c>
      <c r="G248" s="116">
        <v>0.9546</v>
      </c>
      <c r="H248" s="120">
        <v>0.56999999999999995</v>
      </c>
      <c r="I248" s="116">
        <v>0.91</v>
      </c>
      <c r="J248" s="116" t="s">
        <v>122</v>
      </c>
      <c r="K248" s="116">
        <v>0.9</v>
      </c>
      <c r="L248" s="116">
        <v>0.93</v>
      </c>
      <c r="M248" s="116">
        <v>0.95</v>
      </c>
      <c r="N248" s="116">
        <v>0.98</v>
      </c>
      <c r="O248" s="120">
        <v>0.74</v>
      </c>
      <c r="P248" s="116">
        <v>0.82</v>
      </c>
      <c r="Q248" s="120">
        <v>0.4284</v>
      </c>
      <c r="R248" s="116"/>
      <c r="S248" s="116"/>
      <c r="T248" s="116"/>
      <c r="U248" s="116"/>
      <c r="V248" s="116"/>
      <c r="W248" s="116"/>
      <c r="X248" s="116"/>
      <c r="Y248" s="116"/>
      <c r="Z248" s="108"/>
    </row>
    <row r="249" spans="2:26" ht="15.75" thickBot="1" x14ac:dyDescent="0.3">
      <c r="R249" s="1"/>
    </row>
    <row r="250" spans="2:26" ht="19.5" thickBot="1" x14ac:dyDescent="0.35">
      <c r="C250" s="40"/>
      <c r="D250" s="45"/>
      <c r="E250" s="41"/>
      <c r="F250" s="41"/>
      <c r="G250" s="41"/>
      <c r="H250" s="41"/>
      <c r="I250" s="41"/>
      <c r="J250" s="41"/>
      <c r="K250" s="41"/>
      <c r="L250" s="41"/>
      <c r="M250" s="41"/>
      <c r="N250" s="41"/>
      <c r="O250" s="41"/>
      <c r="P250" s="41"/>
      <c r="Q250" s="41"/>
      <c r="R250" s="41"/>
      <c r="S250" s="41"/>
      <c r="T250" s="41"/>
      <c r="U250" s="41"/>
      <c r="V250" s="41"/>
      <c r="W250" s="41"/>
      <c r="X250" s="41"/>
      <c r="Y250" s="41"/>
      <c r="Z250" s="42"/>
    </row>
    <row r="251" spans="2:26" x14ac:dyDescent="0.25">
      <c r="C251" s="36" t="s">
        <v>204</v>
      </c>
      <c r="D251" s="11" t="s">
        <v>201</v>
      </c>
      <c r="E251" s="33">
        <v>-0.42</v>
      </c>
      <c r="F251" s="20">
        <v>-1.21</v>
      </c>
      <c r="G251" s="20">
        <v>-4</v>
      </c>
      <c r="H251" s="20">
        <v>-1.17</v>
      </c>
      <c r="I251" s="20">
        <v>-1.26</v>
      </c>
      <c r="J251" s="20">
        <v>-0.63</v>
      </c>
      <c r="K251" s="20">
        <v>-0.81</v>
      </c>
      <c r="L251" s="20">
        <v>-0.4</v>
      </c>
      <c r="M251" s="20">
        <v>-0.56999999999999995</v>
      </c>
      <c r="N251" s="20">
        <v>-1.26</v>
      </c>
      <c r="O251" s="24">
        <v>0.63</v>
      </c>
      <c r="P251" s="24">
        <v>2.62</v>
      </c>
      <c r="Q251" s="20">
        <v>-2.46</v>
      </c>
      <c r="R251" s="9"/>
      <c r="S251" s="9"/>
      <c r="T251" s="9"/>
      <c r="U251" s="9"/>
      <c r="V251" s="9"/>
      <c r="W251" s="9"/>
      <c r="X251" s="9"/>
      <c r="Y251" s="9"/>
      <c r="Z251" s="43"/>
    </row>
    <row r="252" spans="2:26" x14ac:dyDescent="0.25">
      <c r="C252" s="37"/>
      <c r="D252" s="94" t="s">
        <v>202</v>
      </c>
      <c r="E252" s="34">
        <v>44.4</v>
      </c>
      <c r="F252" s="64">
        <v>65.900000000000006</v>
      </c>
      <c r="G252" s="64">
        <v>210</v>
      </c>
      <c r="H252" s="64">
        <v>71.760000000000005</v>
      </c>
      <c r="I252" s="64">
        <v>55.6</v>
      </c>
      <c r="J252" s="64">
        <v>73.5</v>
      </c>
      <c r="K252" s="64">
        <v>59</v>
      </c>
      <c r="L252" s="64">
        <v>30</v>
      </c>
      <c r="M252" s="64">
        <v>66.7</v>
      </c>
      <c r="N252" s="64">
        <v>90.7</v>
      </c>
      <c r="O252" s="65">
        <v>18.399999999999999</v>
      </c>
      <c r="P252" s="65">
        <v>56.8</v>
      </c>
      <c r="Q252" s="64">
        <v>12</v>
      </c>
      <c r="R252" s="64"/>
      <c r="S252" s="64"/>
      <c r="T252" s="64"/>
      <c r="U252" s="64"/>
      <c r="V252" s="64"/>
      <c r="W252" s="64"/>
      <c r="X252" s="64"/>
      <c r="Y252" s="64"/>
      <c r="Z252" s="107"/>
    </row>
    <row r="253" spans="2:26" ht="15.75" thickBot="1" x14ac:dyDescent="0.3">
      <c r="C253" s="118"/>
      <c r="D253" s="95" t="s">
        <v>203</v>
      </c>
      <c r="E253" s="117">
        <v>0.97</v>
      </c>
      <c r="F253" s="116">
        <v>0.88</v>
      </c>
      <c r="G253" s="116">
        <v>0.99</v>
      </c>
      <c r="H253" s="116">
        <v>0.92</v>
      </c>
      <c r="I253" s="116">
        <v>0.91</v>
      </c>
      <c r="J253" s="116">
        <v>0.91</v>
      </c>
      <c r="K253" s="116">
        <v>0.98499999999999999</v>
      </c>
      <c r="L253" s="116">
        <v>0.93</v>
      </c>
      <c r="M253" s="116">
        <v>0.91</v>
      </c>
      <c r="N253" s="116">
        <v>0.98</v>
      </c>
      <c r="O253" s="120">
        <v>0.7</v>
      </c>
      <c r="P253" s="120">
        <v>0.75</v>
      </c>
      <c r="Q253" s="116">
        <v>0.96</v>
      </c>
      <c r="R253" s="116"/>
      <c r="S253" s="116"/>
      <c r="T253" s="116"/>
      <c r="U253" s="116"/>
      <c r="V253" s="116"/>
      <c r="W253" s="116"/>
      <c r="X253" s="116"/>
      <c r="Y253" s="116"/>
      <c r="Z253" s="108"/>
    </row>
    <row r="254" spans="2:26" ht="15.75" thickBot="1" x14ac:dyDescent="0.3">
      <c r="R254" s="1"/>
    </row>
    <row r="255" spans="2:26" ht="19.5" thickBot="1" x14ac:dyDescent="0.35">
      <c r="C255" s="40"/>
      <c r="D255" s="45"/>
      <c r="E255" s="41"/>
      <c r="F255" s="41"/>
      <c r="G255" s="41"/>
      <c r="H255" s="41"/>
      <c r="I255" s="41"/>
      <c r="J255" s="41"/>
      <c r="K255" s="41"/>
      <c r="L255" s="41"/>
      <c r="M255" s="41"/>
      <c r="N255" s="41"/>
      <c r="O255" s="41"/>
      <c r="P255" s="41"/>
      <c r="Q255" s="41"/>
      <c r="R255" s="41"/>
      <c r="S255" s="41"/>
      <c r="T255" s="41"/>
      <c r="U255" s="41"/>
      <c r="V255" s="41"/>
      <c r="W255" s="41"/>
      <c r="X255" s="41"/>
      <c r="Y255" s="41"/>
      <c r="Z255" s="42"/>
    </row>
    <row r="256" spans="2:26" x14ac:dyDescent="0.25">
      <c r="C256" s="36" t="s">
        <v>205</v>
      </c>
      <c r="D256" s="11" t="s">
        <v>201</v>
      </c>
      <c r="E256" s="33">
        <v>-0.36</v>
      </c>
      <c r="F256" s="20">
        <v>-0.13</v>
      </c>
      <c r="G256" s="20">
        <v>-0.56999999999999995</v>
      </c>
      <c r="H256" s="20">
        <v>-0.33</v>
      </c>
      <c r="I256" s="20">
        <v>-0.35</v>
      </c>
      <c r="J256" s="20">
        <v>-0.19</v>
      </c>
      <c r="K256" s="20">
        <v>-0.63</v>
      </c>
      <c r="L256" s="20">
        <v>-0.85</v>
      </c>
      <c r="M256" s="20">
        <v>-0.53</v>
      </c>
      <c r="N256" s="20">
        <v>-0.19</v>
      </c>
      <c r="O256" s="20">
        <v>-0.25</v>
      </c>
      <c r="P256" s="20">
        <v>-0.26</v>
      </c>
      <c r="Q256" s="20">
        <v>-0.14499999999999999</v>
      </c>
      <c r="R256" s="9"/>
      <c r="S256" s="9"/>
      <c r="T256" s="9"/>
      <c r="U256" s="9"/>
      <c r="V256" s="9"/>
      <c r="W256" s="9"/>
      <c r="X256" s="9"/>
      <c r="Y256" s="9"/>
      <c r="Z256" s="43"/>
    </row>
    <row r="257" spans="2:26" x14ac:dyDescent="0.25">
      <c r="C257" s="37"/>
      <c r="D257" s="94" t="s">
        <v>202</v>
      </c>
      <c r="E257" s="34">
        <v>24.61</v>
      </c>
      <c r="F257" s="64">
        <v>11.2</v>
      </c>
      <c r="G257" s="64">
        <v>37.200000000000003</v>
      </c>
      <c r="H257" s="64">
        <v>24.5</v>
      </c>
      <c r="I257" s="64">
        <v>17</v>
      </c>
      <c r="J257" s="64">
        <v>14.8</v>
      </c>
      <c r="K257" s="64">
        <v>40.4</v>
      </c>
      <c r="L257" s="64">
        <v>54.31</v>
      </c>
      <c r="M257" s="64">
        <v>40.4</v>
      </c>
      <c r="N257" s="64">
        <v>20.11</v>
      </c>
      <c r="O257" s="64">
        <v>16</v>
      </c>
      <c r="P257" s="64">
        <v>18.399999999999999</v>
      </c>
      <c r="Q257" s="64">
        <v>10.9</v>
      </c>
      <c r="R257" s="109"/>
      <c r="S257" s="109"/>
      <c r="T257" s="109"/>
      <c r="U257" s="64"/>
      <c r="V257" s="64"/>
      <c r="W257" s="64"/>
      <c r="X257" s="64"/>
      <c r="Y257" s="64"/>
      <c r="Z257" s="107"/>
    </row>
    <row r="258" spans="2:26" ht="15.75" thickBot="1" x14ac:dyDescent="0.3">
      <c r="C258" s="118"/>
      <c r="D258" s="95" t="s">
        <v>203</v>
      </c>
      <c r="E258" s="117">
        <v>0.96</v>
      </c>
      <c r="F258" s="116">
        <v>0.92</v>
      </c>
      <c r="G258" s="116">
        <v>0.99</v>
      </c>
      <c r="H258" s="116">
        <v>0.92</v>
      </c>
      <c r="I258" s="116">
        <v>0.96</v>
      </c>
      <c r="J258" s="116">
        <v>0.83</v>
      </c>
      <c r="K258" s="116">
        <v>0.98</v>
      </c>
      <c r="L258" s="116">
        <v>0.95</v>
      </c>
      <c r="M258" s="116">
        <v>0.93</v>
      </c>
      <c r="N258" s="116">
        <v>0.98</v>
      </c>
      <c r="O258" s="116">
        <v>0.8</v>
      </c>
      <c r="P258" s="116">
        <v>0.93</v>
      </c>
      <c r="Q258" s="116">
        <v>0.97</v>
      </c>
      <c r="R258" s="116"/>
      <c r="S258" s="116"/>
      <c r="T258" s="116"/>
      <c r="U258" s="116"/>
      <c r="V258" s="116"/>
      <c r="W258" s="116"/>
      <c r="X258" s="116"/>
      <c r="Y258" s="116"/>
      <c r="Z258" s="108"/>
    </row>
    <row r="259" spans="2:26" x14ac:dyDescent="0.25">
      <c r="R259" s="1"/>
    </row>
    <row r="260" spans="2:26" x14ac:dyDescent="0.25">
      <c r="R260" s="1"/>
    </row>
    <row r="261" spans="2:26" x14ac:dyDescent="0.25">
      <c r="R261" s="1"/>
    </row>
    <row r="262" spans="2:26" x14ac:dyDescent="0.25">
      <c r="R262" s="1"/>
    </row>
    <row r="263" spans="2:26" x14ac:dyDescent="0.25">
      <c r="R263" s="1"/>
    </row>
    <row r="264" spans="2:26" x14ac:dyDescent="0.25">
      <c r="R264" s="1"/>
    </row>
    <row r="265" spans="2:26" x14ac:dyDescent="0.25">
      <c r="R265" s="1"/>
    </row>
    <row r="266" spans="2:26" ht="18.75" thickBot="1" x14ac:dyDescent="0.3">
      <c r="B266" s="32" t="s">
        <v>206</v>
      </c>
      <c r="R266" s="1"/>
    </row>
    <row r="267" spans="2:26" ht="19.5" thickBot="1" x14ac:dyDescent="0.35">
      <c r="B267" s="1"/>
      <c r="C267" s="40" t="s">
        <v>207</v>
      </c>
      <c r="D267" s="45"/>
      <c r="E267" s="41"/>
      <c r="F267" s="41"/>
      <c r="G267" s="41"/>
      <c r="H267" s="41"/>
      <c r="I267" s="41"/>
      <c r="J267" s="41"/>
      <c r="K267" s="41"/>
      <c r="L267" s="41"/>
      <c r="M267" s="41"/>
      <c r="N267" s="41"/>
      <c r="O267" s="41"/>
      <c r="P267" s="41"/>
      <c r="Q267" s="41"/>
      <c r="R267" s="41"/>
      <c r="S267" s="41" t="s">
        <v>77</v>
      </c>
      <c r="T267" s="41" t="s">
        <v>208</v>
      </c>
      <c r="U267" s="41"/>
      <c r="V267" s="41"/>
      <c r="W267" s="41"/>
      <c r="X267" s="41"/>
      <c r="Y267" s="41"/>
      <c r="Z267" s="42"/>
    </row>
    <row r="268" spans="2:26" x14ac:dyDescent="0.25">
      <c r="C268" s="36"/>
      <c r="D268" s="11" t="s">
        <v>201</v>
      </c>
      <c r="E268" s="33">
        <v>7.5600000000000001E-2</v>
      </c>
      <c r="F268" s="24">
        <v>3.9399999999999998E-2</v>
      </c>
      <c r="G268" s="24">
        <v>-2.4500000000000001E-2</v>
      </c>
      <c r="H268" s="24">
        <v>-2.8000000000000001E-2</v>
      </c>
      <c r="I268" s="20">
        <v>3.9399999999999998E-2</v>
      </c>
      <c r="J268" s="20" t="s">
        <v>122</v>
      </c>
      <c r="K268" s="24">
        <v>3.6499999999999998E-2</v>
      </c>
      <c r="L268" s="24">
        <v>0.01</v>
      </c>
      <c r="M268" s="20">
        <v>4.3700000000000003E-2</v>
      </c>
      <c r="N268" s="20">
        <v>7.8600000000000003E-2</v>
      </c>
      <c r="O268" s="20">
        <v>5.16E-2</v>
      </c>
      <c r="P268" s="24">
        <v>0.1215</v>
      </c>
      <c r="Q268" s="24">
        <v>0.28999999999999998</v>
      </c>
      <c r="R268" s="26"/>
      <c r="S268" s="26">
        <v>1.0229999999999999</v>
      </c>
      <c r="T268" s="26">
        <v>2.0230000000000001</v>
      </c>
      <c r="U268" s="20"/>
      <c r="V268" s="20"/>
      <c r="W268" s="20"/>
      <c r="X268" s="20"/>
      <c r="Y268" s="20"/>
      <c r="Z268" s="21"/>
    </row>
    <row r="269" spans="2:26" x14ac:dyDescent="0.25">
      <c r="C269" s="37"/>
      <c r="D269" s="94" t="s">
        <v>202</v>
      </c>
      <c r="E269" s="34">
        <v>97.466999999999999</v>
      </c>
      <c r="F269" s="65">
        <v>103.11</v>
      </c>
      <c r="G269" s="65">
        <v>99.77</v>
      </c>
      <c r="H269" s="65">
        <v>100.48</v>
      </c>
      <c r="I269" s="64">
        <v>103.11</v>
      </c>
      <c r="J269" s="64" t="s">
        <v>122</v>
      </c>
      <c r="K269" s="65">
        <v>100.53</v>
      </c>
      <c r="L269" s="65">
        <v>107.28</v>
      </c>
      <c r="M269" s="64">
        <v>101.14</v>
      </c>
      <c r="N269" s="64">
        <v>101.22</v>
      </c>
      <c r="O269" s="64">
        <v>101.54</v>
      </c>
      <c r="P269" s="65">
        <v>95.58</v>
      </c>
      <c r="Q269" s="65">
        <v>106.16</v>
      </c>
      <c r="R269" s="110"/>
      <c r="S269" s="110">
        <v>97.5</v>
      </c>
      <c r="T269" s="110">
        <v>98.5</v>
      </c>
      <c r="U269" s="64"/>
      <c r="V269" s="64"/>
      <c r="W269" s="64"/>
      <c r="X269" s="64"/>
      <c r="Y269" s="64"/>
      <c r="Z269" s="107"/>
    </row>
    <row r="270" spans="2:26" ht="15.75" thickBot="1" x14ac:dyDescent="0.3">
      <c r="C270" s="118"/>
      <c r="D270" s="95" t="s">
        <v>203</v>
      </c>
      <c r="E270" s="117">
        <v>0.82</v>
      </c>
      <c r="F270" s="120">
        <v>0.23</v>
      </c>
      <c r="G270" s="120">
        <v>0.36</v>
      </c>
      <c r="H270" s="120">
        <v>0.72</v>
      </c>
      <c r="I270" s="116">
        <v>0.98</v>
      </c>
      <c r="J270" s="116" t="s">
        <v>122</v>
      </c>
      <c r="K270" s="120">
        <v>0.79</v>
      </c>
      <c r="L270" s="120">
        <v>8.0000000000000002E-3</v>
      </c>
      <c r="M270" s="116">
        <v>0.85</v>
      </c>
      <c r="N270" s="116">
        <v>0.96</v>
      </c>
      <c r="O270" s="116">
        <v>0.93</v>
      </c>
      <c r="P270" s="120">
        <v>0.79</v>
      </c>
      <c r="Q270" s="120">
        <v>0.69369999999999998</v>
      </c>
      <c r="R270" s="121"/>
      <c r="S270" s="121">
        <v>1.8559000000000001</v>
      </c>
      <c r="T270" s="121">
        <v>2.8559000000000001</v>
      </c>
      <c r="U270" s="116"/>
      <c r="V270" s="116"/>
      <c r="W270" s="116"/>
      <c r="X270" s="116"/>
      <c r="Y270" s="116"/>
      <c r="Z270" s="108"/>
    </row>
    <row r="271" spans="2:26" ht="15.75" thickBot="1" x14ac:dyDescent="0.3">
      <c r="R271" s="25"/>
      <c r="S271" s="27"/>
      <c r="T271" s="27"/>
      <c r="U271" s="22"/>
      <c r="V271" s="18"/>
      <c r="W271" s="18"/>
      <c r="X271" s="18"/>
      <c r="Y271" s="22"/>
      <c r="Z271" s="22"/>
    </row>
    <row r="272" spans="2:26" ht="19.5" thickBot="1" x14ac:dyDescent="0.35">
      <c r="C272" s="40" t="s">
        <v>209</v>
      </c>
      <c r="D272" s="45"/>
      <c r="E272" s="41"/>
      <c r="F272" s="41"/>
      <c r="G272" s="41"/>
      <c r="H272" s="41"/>
      <c r="I272" s="41"/>
      <c r="J272" s="41"/>
      <c r="K272" s="41"/>
      <c r="L272" s="41"/>
      <c r="M272" s="41"/>
      <c r="N272" s="41"/>
      <c r="O272" s="41"/>
      <c r="P272" s="41"/>
      <c r="Q272" s="41"/>
      <c r="R272" s="41"/>
      <c r="S272" s="41"/>
      <c r="T272" s="41"/>
      <c r="U272" s="41"/>
      <c r="V272" s="41"/>
      <c r="W272" s="41"/>
      <c r="X272" s="41"/>
      <c r="Y272" s="41"/>
      <c r="Z272" s="42"/>
    </row>
    <row r="273" spans="3:26" x14ac:dyDescent="0.25">
      <c r="C273" s="36"/>
      <c r="D273" s="11" t="s">
        <v>201</v>
      </c>
      <c r="E273" s="33">
        <v>-0.15</v>
      </c>
      <c r="F273" s="24">
        <v>-0.18</v>
      </c>
      <c r="G273" s="20">
        <v>0.13</v>
      </c>
      <c r="H273" s="24">
        <v>0.02</v>
      </c>
      <c r="I273" s="24">
        <v>-1.4999999999999999E-2</v>
      </c>
      <c r="J273" s="20">
        <v>-8.6999999999999994E-2</v>
      </c>
      <c r="K273" s="20">
        <v>0.33</v>
      </c>
      <c r="L273" s="20">
        <v>-0.06</v>
      </c>
      <c r="M273" s="24">
        <v>0.32</v>
      </c>
      <c r="N273" s="20">
        <v>-8.5999999999999993E-2</v>
      </c>
      <c r="O273" s="20">
        <v>-3.5000000000000003E-2</v>
      </c>
      <c r="P273" s="20">
        <v>-0.06</v>
      </c>
      <c r="Q273" s="20">
        <v>-9.1999999999999998E-2</v>
      </c>
      <c r="R273" s="26"/>
      <c r="S273" s="26">
        <v>0.26</v>
      </c>
      <c r="T273" s="26">
        <v>1.26</v>
      </c>
      <c r="U273" s="20"/>
      <c r="V273" s="20"/>
      <c r="W273" s="20"/>
      <c r="X273" s="20"/>
      <c r="Y273" s="20"/>
      <c r="Z273" s="21"/>
    </row>
    <row r="274" spans="3:26" x14ac:dyDescent="0.25">
      <c r="C274" s="37"/>
      <c r="D274" s="94" t="s">
        <v>202</v>
      </c>
      <c r="E274" s="34">
        <v>28.54</v>
      </c>
      <c r="F274" s="65">
        <v>11.44</v>
      </c>
      <c r="G274" s="64">
        <v>18</v>
      </c>
      <c r="H274" s="65">
        <v>0.68</v>
      </c>
      <c r="I274" s="65">
        <v>1.34</v>
      </c>
      <c r="J274" s="64">
        <v>13.4</v>
      </c>
      <c r="K274" s="64">
        <v>21.25</v>
      </c>
      <c r="L274" s="64">
        <v>7.79</v>
      </c>
      <c r="M274" s="65">
        <v>78.599999999999994</v>
      </c>
      <c r="N274" s="64">
        <v>11</v>
      </c>
      <c r="O274" s="64">
        <v>6.83</v>
      </c>
      <c r="P274" s="64">
        <v>8.9</v>
      </c>
      <c r="Q274" s="64">
        <v>9</v>
      </c>
      <c r="R274" s="110"/>
      <c r="S274" s="110">
        <v>95.2</v>
      </c>
      <c r="T274" s="110">
        <v>96.2</v>
      </c>
      <c r="U274" s="64"/>
      <c r="V274" s="64"/>
      <c r="W274" s="64"/>
      <c r="X274" s="64"/>
      <c r="Y274" s="64"/>
      <c r="Z274" s="107"/>
    </row>
    <row r="275" spans="3:26" ht="15.75" thickBot="1" x14ac:dyDescent="0.3">
      <c r="C275" s="118"/>
      <c r="D275" s="95" t="s">
        <v>203</v>
      </c>
      <c r="E275" s="117">
        <v>0.98</v>
      </c>
      <c r="F275" s="120">
        <v>0.74</v>
      </c>
      <c r="G275" s="116">
        <v>0.98</v>
      </c>
      <c r="H275" s="120">
        <v>5.0000000000000004E-6</v>
      </c>
      <c r="I275" s="120">
        <v>0.79</v>
      </c>
      <c r="J275" s="116">
        <v>0.97</v>
      </c>
      <c r="K275" s="116">
        <v>0.84</v>
      </c>
      <c r="L275" s="116">
        <v>0.99</v>
      </c>
      <c r="M275" s="120">
        <v>0.79</v>
      </c>
      <c r="N275" s="116">
        <v>0.98</v>
      </c>
      <c r="O275" s="116">
        <v>0.99</v>
      </c>
      <c r="P275" s="116">
        <v>0.99</v>
      </c>
      <c r="Q275" s="116">
        <v>0.98</v>
      </c>
      <c r="R275" s="121"/>
      <c r="S275" s="121">
        <v>1.89</v>
      </c>
      <c r="T275" s="121">
        <v>2.89</v>
      </c>
      <c r="U275" s="116"/>
      <c r="V275" s="116"/>
      <c r="W275" s="116"/>
      <c r="X275" s="116"/>
      <c r="Y275" s="116"/>
      <c r="Z275" s="108"/>
    </row>
    <row r="276" spans="3:26" ht="15.75" thickBot="1" x14ac:dyDescent="0.3">
      <c r="R276" s="25"/>
      <c r="S276" s="27"/>
      <c r="T276" s="27"/>
      <c r="U276" s="22"/>
      <c r="V276" s="18"/>
      <c r="W276" s="18"/>
      <c r="X276" s="18"/>
      <c r="Y276" s="22"/>
      <c r="Z276" s="22"/>
    </row>
    <row r="277" spans="3:26" ht="19.5" thickBot="1" x14ac:dyDescent="0.35">
      <c r="C277" s="40" t="s">
        <v>210</v>
      </c>
      <c r="D277" s="45"/>
      <c r="E277" s="41"/>
      <c r="F277" s="41"/>
      <c r="G277" s="41"/>
      <c r="H277" s="41"/>
      <c r="I277" s="41"/>
      <c r="J277" s="41"/>
      <c r="K277" s="41"/>
      <c r="L277" s="41"/>
      <c r="M277" s="41"/>
      <c r="N277" s="41"/>
      <c r="O277" s="41"/>
      <c r="P277" s="41"/>
      <c r="Q277" s="41"/>
      <c r="R277" s="41"/>
      <c r="S277" s="41"/>
      <c r="T277" s="41"/>
      <c r="U277" s="41"/>
      <c r="V277" s="41"/>
      <c r="W277" s="41"/>
      <c r="X277" s="41"/>
      <c r="Y277" s="41"/>
      <c r="Z277" s="42"/>
    </row>
    <row r="278" spans="3:26" x14ac:dyDescent="0.25">
      <c r="C278" s="36"/>
      <c r="D278" s="11" t="s">
        <v>201</v>
      </c>
      <c r="E278" s="33">
        <v>-0.09</v>
      </c>
      <c r="F278" s="20">
        <v>-0.2</v>
      </c>
      <c r="G278" s="20">
        <v>-0.16</v>
      </c>
      <c r="H278" s="20">
        <v>-0.13</v>
      </c>
      <c r="I278" s="20">
        <v>-0.04</v>
      </c>
      <c r="J278" s="20">
        <v>-9.7000000000000003E-2</v>
      </c>
      <c r="K278" s="20">
        <v>-0.26</v>
      </c>
      <c r="L278" s="20">
        <v>-0.18</v>
      </c>
      <c r="M278" s="20">
        <v>-0.14000000000000001</v>
      </c>
      <c r="N278" s="20">
        <v>-5.6000000000000001E-2</v>
      </c>
      <c r="O278" s="24">
        <v>-0.04</v>
      </c>
      <c r="P278" s="20">
        <v>-0.16</v>
      </c>
      <c r="Q278" s="20">
        <v>-0.26</v>
      </c>
      <c r="R278" s="26"/>
      <c r="S278" s="26">
        <v>2.17</v>
      </c>
      <c r="T278" s="26">
        <v>3.17</v>
      </c>
      <c r="U278" s="20"/>
      <c r="V278" s="20"/>
      <c r="W278" s="20"/>
      <c r="X278" s="20"/>
      <c r="Y278" s="20"/>
      <c r="Z278" s="21"/>
    </row>
    <row r="279" spans="3:26" x14ac:dyDescent="0.25">
      <c r="C279" s="37"/>
      <c r="D279" s="94" t="s">
        <v>202</v>
      </c>
      <c r="E279" s="34">
        <v>13.75</v>
      </c>
      <c r="F279" s="64">
        <v>21.15</v>
      </c>
      <c r="G279" s="64">
        <v>25.5</v>
      </c>
      <c r="H279" s="64">
        <v>9.5299999999999994</v>
      </c>
      <c r="I279" s="64">
        <v>8.5399999999999991</v>
      </c>
      <c r="J279" s="64">
        <v>16.399999999999999</v>
      </c>
      <c r="K279" s="64">
        <v>24.7</v>
      </c>
      <c r="L279" s="64">
        <v>16.899999999999999</v>
      </c>
      <c r="M279" s="64">
        <v>12.6</v>
      </c>
      <c r="N279" s="64">
        <v>10.8</v>
      </c>
      <c r="O279" s="65">
        <v>21.22</v>
      </c>
      <c r="P279" s="64">
        <v>39.630000000000003</v>
      </c>
      <c r="Q279" s="64">
        <v>19.5</v>
      </c>
      <c r="R279" s="110"/>
      <c r="S279" s="110">
        <v>250</v>
      </c>
      <c r="T279" s="110">
        <v>251</v>
      </c>
      <c r="U279" s="64"/>
      <c r="V279" s="64"/>
      <c r="W279" s="64"/>
      <c r="X279" s="64"/>
      <c r="Y279" s="64"/>
      <c r="Z279" s="107"/>
    </row>
    <row r="280" spans="3:26" ht="15.75" thickBot="1" x14ac:dyDescent="0.3">
      <c r="C280" s="118"/>
      <c r="D280" s="95" t="s">
        <v>203</v>
      </c>
      <c r="E280" s="117">
        <v>0.99</v>
      </c>
      <c r="F280" s="116">
        <v>0.88</v>
      </c>
      <c r="G280" s="116">
        <v>0.99</v>
      </c>
      <c r="H280" s="116">
        <v>0.92</v>
      </c>
      <c r="I280" s="116">
        <v>0.99</v>
      </c>
      <c r="J280" s="116">
        <v>0.99</v>
      </c>
      <c r="K280" s="116">
        <v>0.94</v>
      </c>
      <c r="L280" s="116">
        <v>0.96</v>
      </c>
      <c r="M280" s="116">
        <v>0.99</v>
      </c>
      <c r="N280" s="116">
        <v>0.99</v>
      </c>
      <c r="O280" s="120">
        <v>0.66</v>
      </c>
      <c r="P280" s="116">
        <v>0.8</v>
      </c>
      <c r="Q280" s="116">
        <v>0.96</v>
      </c>
      <c r="R280" s="121"/>
      <c r="S280" s="121">
        <v>1.96</v>
      </c>
      <c r="T280" s="121">
        <v>2.96</v>
      </c>
      <c r="U280" s="116"/>
      <c r="V280" s="116"/>
      <c r="W280" s="116"/>
      <c r="X280" s="116"/>
      <c r="Y280" s="116"/>
      <c r="Z280" s="108"/>
    </row>
    <row r="281" spans="3:26" x14ac:dyDescent="0.25">
      <c r="R281" s="25"/>
    </row>
    <row r="282" spans="3:26" x14ac:dyDescent="0.25">
      <c r="R282" s="25"/>
    </row>
    <row r="283" spans="3:26" x14ac:dyDescent="0.25">
      <c r="R283" s="25"/>
    </row>
    <row r="284" spans="3:26" x14ac:dyDescent="0.25">
      <c r="R284" s="25"/>
    </row>
    <row r="285" spans="3:26" x14ac:dyDescent="0.25">
      <c r="R285" s="25"/>
    </row>
    <row r="286" spans="3:26" x14ac:dyDescent="0.25">
      <c r="R286" s="28"/>
      <c r="S286" s="111">
        <v>1.016</v>
      </c>
      <c r="T286" s="111">
        <v>2.016</v>
      </c>
      <c r="U286" s="64"/>
      <c r="V286" s="18"/>
      <c r="W286" s="18"/>
      <c r="X286" s="18"/>
    </row>
    <row r="287" spans="3:26" x14ac:dyDescent="0.25">
      <c r="R287" s="28"/>
      <c r="S287" s="111">
        <v>94.9</v>
      </c>
      <c r="T287" s="111">
        <v>95.9</v>
      </c>
      <c r="U287" s="64"/>
      <c r="V287" s="18"/>
      <c r="W287" s="18"/>
      <c r="X287" s="18"/>
    </row>
    <row r="288" spans="3:26" x14ac:dyDescent="0.25">
      <c r="R288" s="28"/>
      <c r="S288" s="111">
        <v>1.74</v>
      </c>
      <c r="T288" s="111">
        <v>2.74</v>
      </c>
      <c r="U288" s="64"/>
      <c r="V288" s="18"/>
      <c r="W288" s="18"/>
      <c r="X288" s="18"/>
    </row>
    <row r="289" spans="18:24" x14ac:dyDescent="0.25">
      <c r="R289" s="25"/>
    </row>
    <row r="290" spans="18:24" x14ac:dyDescent="0.25">
      <c r="R290" s="25"/>
    </row>
    <row r="291" spans="18:24" x14ac:dyDescent="0.25">
      <c r="R291" s="28"/>
      <c r="S291" s="111">
        <v>4.5599999999999996</v>
      </c>
      <c r="T291" s="111">
        <v>5.56</v>
      </c>
      <c r="U291" s="64"/>
      <c r="V291" s="18"/>
      <c r="W291" s="18"/>
      <c r="X291" s="18"/>
    </row>
    <row r="292" spans="18:24" x14ac:dyDescent="0.25">
      <c r="R292" s="28"/>
      <c r="S292" s="111">
        <v>257.7</v>
      </c>
      <c r="T292" s="111">
        <v>258.7</v>
      </c>
      <c r="U292" s="64"/>
      <c r="V292" s="18"/>
      <c r="W292" s="18"/>
      <c r="X292" s="18"/>
    </row>
    <row r="293" spans="18:24" x14ac:dyDescent="0.25">
      <c r="R293" s="28"/>
      <c r="S293" s="111">
        <v>1.47</v>
      </c>
      <c r="T293" s="111">
        <v>2.4700000000000002</v>
      </c>
      <c r="U293" s="64"/>
      <c r="V293" s="18"/>
      <c r="W293" s="18"/>
      <c r="X293" s="18"/>
    </row>
    <row r="294" spans="18:24" x14ac:dyDescent="0.25">
      <c r="R294" s="25"/>
    </row>
    <row r="295" spans="18:24" x14ac:dyDescent="0.25">
      <c r="R295" s="25"/>
    </row>
    <row r="296" spans="18:24" x14ac:dyDescent="0.25">
      <c r="R296" s="25"/>
      <c r="S296" s="110">
        <v>1.57</v>
      </c>
      <c r="T296" s="110">
        <v>2.57</v>
      </c>
      <c r="U296" s="64"/>
      <c r="V296" s="18"/>
      <c r="W296" s="18"/>
      <c r="X296" s="18"/>
    </row>
    <row r="297" spans="18:24" x14ac:dyDescent="0.25">
      <c r="R297" s="25"/>
      <c r="S297" s="110">
        <v>390</v>
      </c>
      <c r="T297" s="110">
        <v>391</v>
      </c>
      <c r="U297" s="64"/>
      <c r="V297" s="18"/>
      <c r="W297" s="18"/>
      <c r="X297" s="18"/>
    </row>
    <row r="298" spans="18:24" x14ac:dyDescent="0.25">
      <c r="R298" s="25"/>
      <c r="S298" s="110">
        <v>1.86</v>
      </c>
      <c r="T298" s="110">
        <v>2.86</v>
      </c>
      <c r="U298" s="64"/>
      <c r="V298" s="18"/>
      <c r="W298" s="18"/>
      <c r="X298" s="18"/>
    </row>
  </sheetData>
  <mergeCells count="32">
    <mergeCell ref="A1:A4"/>
    <mergeCell ref="AE5:AJ5"/>
    <mergeCell ref="AL5:AQ5"/>
    <mergeCell ref="AE17:AJ17"/>
    <mergeCell ref="AL17:AQ17"/>
    <mergeCell ref="AC1:AG1"/>
    <mergeCell ref="AH1:AY1"/>
    <mergeCell ref="C207:C214"/>
    <mergeCell ref="C226:C233"/>
    <mergeCell ref="C216:C219"/>
    <mergeCell ref="C221:C224"/>
    <mergeCell ref="C153:C160"/>
    <mergeCell ref="C162:C169"/>
    <mergeCell ref="C171:C178"/>
    <mergeCell ref="C180:C187"/>
    <mergeCell ref="C189:C196"/>
    <mergeCell ref="C198:C205"/>
    <mergeCell ref="C144:C151"/>
    <mergeCell ref="E1:Z1"/>
    <mergeCell ref="C121:C128"/>
    <mergeCell ref="C102:C109"/>
    <mergeCell ref="C30:C37"/>
    <mergeCell ref="C39:C46"/>
    <mergeCell ref="C48:C55"/>
    <mergeCell ref="C57:C64"/>
    <mergeCell ref="C66:C73"/>
    <mergeCell ref="C75:C82"/>
    <mergeCell ref="C84:C91"/>
    <mergeCell ref="C93:C100"/>
    <mergeCell ref="C111:C114"/>
    <mergeCell ref="C116:C119"/>
    <mergeCell ref="C135:C142"/>
  </mergeCells>
  <phoneticPr fontId="22" type="noConversion"/>
  <dataValidations count="1">
    <dataValidation type="list" allowBlank="1" showInputMessage="1" showErrorMessage="1" sqref="AH1" xr:uid="{E8F8B44A-89CC-4C18-9B21-7F815A1B20D2}">
      <formula1>KPI</formula1>
    </dataValidation>
  </dataValidation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A539-FF10-455B-83B0-667E4B74701F}">
  <dimension ref="A1:AY303"/>
  <sheetViews>
    <sheetView topLeftCell="W13" zoomScale="50" zoomScaleNormal="50" workbookViewId="0">
      <selection activeCell="AO18" sqref="AO18:BB26"/>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62" width="11.42578125" style="1"/>
    <col min="63" max="63" width="20" style="1" bestFit="1" customWidth="1"/>
    <col min="64" max="64" width="14.5703125" style="1" bestFit="1" customWidth="1"/>
    <col min="65" max="65" width="16.140625" style="1" bestFit="1" customWidth="1"/>
    <col min="66" max="66" width="16.7109375" style="1" bestFit="1" customWidth="1"/>
    <col min="67" max="67" width="22" style="1" customWidth="1"/>
    <col min="68" max="16384" width="11.42578125" style="1"/>
  </cols>
  <sheetData>
    <row r="1" spans="1:51" ht="29.25" thickBot="1" x14ac:dyDescent="0.3">
      <c r="A1" s="132" t="s">
        <v>26</v>
      </c>
      <c r="B1" s="48" t="s">
        <v>211</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7</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212</v>
      </c>
      <c r="F3" s="10" t="s">
        <v>213</v>
      </c>
      <c r="G3" s="10" t="s">
        <v>214</v>
      </c>
      <c r="H3" s="10" t="s">
        <v>215</v>
      </c>
      <c r="I3" s="10" t="s">
        <v>216</v>
      </c>
      <c r="J3" s="10" t="s">
        <v>217</v>
      </c>
      <c r="K3" s="10" t="s">
        <v>218</v>
      </c>
      <c r="L3" s="10" t="s">
        <v>219</v>
      </c>
      <c r="M3" s="10" t="s">
        <v>220</v>
      </c>
      <c r="N3" s="10" t="s">
        <v>221</v>
      </c>
      <c r="O3" s="44" t="s">
        <v>222</v>
      </c>
      <c r="Q3" s="71"/>
      <c r="R3" s="71"/>
      <c r="S3" s="71"/>
      <c r="T3" s="71"/>
      <c r="U3" s="71"/>
      <c r="V3" s="71"/>
      <c r="W3" s="71"/>
      <c r="X3" s="71"/>
      <c r="Y3" s="71"/>
      <c r="Z3" s="71"/>
      <c r="AD3" s="59" t="str">
        <f>IF(E3="","",E3)</f>
        <v>GA01</v>
      </c>
      <c r="AE3" s="16" t="str">
        <f t="shared" ref="AE3:AY3" si="0">IF(F3="","",F3)</f>
        <v>GA16v01</v>
      </c>
      <c r="AF3" s="16" t="str">
        <f t="shared" si="0"/>
        <v>EB02v04</v>
      </c>
      <c r="AG3" s="16" t="str">
        <f t="shared" si="0"/>
        <v>GW02V04</v>
      </c>
      <c r="AH3" s="16" t="str">
        <f t="shared" si="0"/>
        <v>GW03V04</v>
      </c>
      <c r="AI3" s="16" t="str">
        <f t="shared" si="0"/>
        <v>GW04V04</v>
      </c>
      <c r="AJ3" s="16" t="str">
        <f t="shared" si="0"/>
        <v>GW12V03</v>
      </c>
      <c r="AK3" s="16" t="str">
        <f t="shared" si="0"/>
        <v>EN03V01</v>
      </c>
      <c r="AL3" s="16" t="str">
        <f t="shared" si="0"/>
        <v>GW16V01</v>
      </c>
      <c r="AM3" s="16" t="str">
        <f t="shared" si="0"/>
        <v>BA01</v>
      </c>
      <c r="AN3" s="16" t="str">
        <f t="shared" si="0"/>
        <v>GW18</v>
      </c>
    </row>
    <row r="4" spans="1:51" ht="19.5" customHeight="1" thickBot="1" x14ac:dyDescent="0.3">
      <c r="A4" s="132"/>
      <c r="B4" s="32" t="s">
        <v>50</v>
      </c>
      <c r="D4" s="6"/>
      <c r="E4" s="56" t="s">
        <v>223</v>
      </c>
      <c r="F4" s="3" t="s">
        <v>224</v>
      </c>
      <c r="G4" s="7" t="s">
        <v>225</v>
      </c>
      <c r="H4" s="7" t="s">
        <v>226</v>
      </c>
      <c r="I4" s="7" t="s">
        <v>227</v>
      </c>
      <c r="J4" s="7" t="s">
        <v>228</v>
      </c>
      <c r="K4" s="7" t="s">
        <v>229</v>
      </c>
      <c r="L4" s="7" t="s">
        <v>230</v>
      </c>
      <c r="M4" s="7" t="s">
        <v>231</v>
      </c>
      <c r="N4" s="7" t="s">
        <v>232</v>
      </c>
      <c r="O4" s="78" t="s">
        <v>233</v>
      </c>
      <c r="Q4" s="72"/>
      <c r="R4" s="71"/>
      <c r="S4" s="72"/>
      <c r="T4" s="72"/>
      <c r="U4" s="72"/>
      <c r="V4" s="71"/>
      <c r="W4" s="72"/>
      <c r="X4" s="72"/>
      <c r="Y4" s="71"/>
      <c r="Z4" s="71"/>
    </row>
    <row r="5" spans="1:51" ht="19.5" customHeight="1" thickBot="1" x14ac:dyDescent="0.35">
      <c r="C5" s="30" t="s">
        <v>78</v>
      </c>
      <c r="D5" s="44"/>
      <c r="E5" s="35">
        <v>101</v>
      </c>
      <c r="F5" s="10">
        <v>102</v>
      </c>
      <c r="G5" s="10">
        <v>102</v>
      </c>
      <c r="H5" s="10">
        <v>102</v>
      </c>
      <c r="I5" s="10">
        <v>103</v>
      </c>
      <c r="J5" s="10">
        <v>105</v>
      </c>
      <c r="K5" s="10">
        <v>107</v>
      </c>
      <c r="L5" s="10">
        <v>101</v>
      </c>
      <c r="M5" s="10">
        <v>107</v>
      </c>
      <c r="N5" s="10">
        <v>107</v>
      </c>
      <c r="O5" s="44">
        <v>109</v>
      </c>
      <c r="Q5" s="71"/>
      <c r="R5" s="71"/>
      <c r="S5" s="71"/>
      <c r="T5" s="71"/>
      <c r="U5" s="71"/>
      <c r="V5" s="71"/>
      <c r="W5" s="71"/>
      <c r="X5" s="71"/>
      <c r="Y5" s="71"/>
      <c r="Z5" s="71"/>
      <c r="AC5" s="57" t="s">
        <v>79</v>
      </c>
      <c r="AD5" s="58" t="s">
        <v>80</v>
      </c>
      <c r="AE5" s="133" t="str">
        <f>CONCATENATE($B$1," - ",$AH$1," at Qmax")</f>
        <v>THyGA Segment 100b - Non Premix Boiler - Efficiency (Hi) at Qmax</v>
      </c>
      <c r="AF5" s="133"/>
      <c r="AG5" s="133"/>
      <c r="AH5" s="133"/>
      <c r="AI5" s="133"/>
      <c r="AJ5" s="134"/>
      <c r="AK5" s="58" t="s">
        <v>4</v>
      </c>
      <c r="AL5" s="133" t="str">
        <f>VLOOKUP($AH$1,List!$B$2:$C$13,2,0)</f>
        <v>Efficiency (% in Hi)</v>
      </c>
      <c r="AM5" s="133"/>
      <c r="AN5" s="133"/>
      <c r="AO5" s="133"/>
      <c r="AP5" s="133"/>
      <c r="AQ5" s="134"/>
    </row>
    <row r="6" spans="1:51" ht="19.5" customHeight="1" thickBot="1" x14ac:dyDescent="0.3">
      <c r="C6" s="103" t="s">
        <v>81</v>
      </c>
      <c r="D6" s="5"/>
      <c r="E6" s="92" t="s">
        <v>239</v>
      </c>
      <c r="F6" s="63" t="s">
        <v>235</v>
      </c>
      <c r="G6" s="63" t="s">
        <v>236</v>
      </c>
      <c r="H6" s="63" t="s">
        <v>240</v>
      </c>
      <c r="I6" s="63" t="s">
        <v>237</v>
      </c>
      <c r="J6" s="63" t="s">
        <v>238</v>
      </c>
      <c r="K6" s="63" t="s">
        <v>241</v>
      </c>
      <c r="L6" s="63" t="s">
        <v>234</v>
      </c>
      <c r="M6" s="63" t="s">
        <v>242</v>
      </c>
      <c r="N6" s="63" t="s">
        <v>221</v>
      </c>
      <c r="O6" s="5" t="s">
        <v>222</v>
      </c>
      <c r="Q6" s="71"/>
      <c r="R6" s="71"/>
      <c r="S6" s="71"/>
      <c r="T6" s="71"/>
      <c r="U6" s="71"/>
      <c r="V6" s="71"/>
      <c r="W6" s="71"/>
      <c r="X6" s="71"/>
      <c r="Y6" s="71"/>
      <c r="Z6" s="71"/>
      <c r="AC6" s="55" t="s">
        <v>89</v>
      </c>
      <c r="AD6" s="59" t="str">
        <f>IF(AD$3="","",LEFT(AD$3,4))</f>
        <v>GA01</v>
      </c>
      <c r="AE6" s="16" t="str">
        <f t="shared" ref="AE6:AY6" si="1">IF(AE$3="","",LEFT(AE$3,4))</f>
        <v>GA16</v>
      </c>
      <c r="AF6" s="16" t="str">
        <f t="shared" si="1"/>
        <v>EB02</v>
      </c>
      <c r="AG6" s="16" t="str">
        <f t="shared" si="1"/>
        <v>GW02</v>
      </c>
      <c r="AH6" s="16" t="str">
        <f t="shared" si="1"/>
        <v>GW03</v>
      </c>
      <c r="AI6" s="16" t="str">
        <f t="shared" si="1"/>
        <v>GW04</v>
      </c>
      <c r="AJ6" s="16" t="str">
        <f t="shared" si="1"/>
        <v>GW12</v>
      </c>
      <c r="AK6" s="16" t="str">
        <f t="shared" si="1"/>
        <v>EN03</v>
      </c>
      <c r="AL6" s="16" t="str">
        <f t="shared" si="1"/>
        <v>GW16</v>
      </c>
      <c r="AM6" s="16" t="str">
        <f t="shared" si="1"/>
        <v>BA01</v>
      </c>
      <c r="AN6" s="16" t="str">
        <f t="shared" si="1"/>
        <v>GW18</v>
      </c>
    </row>
    <row r="7" spans="1:51" ht="19.5" customHeight="1" thickBot="1" x14ac:dyDescent="0.3">
      <c r="C7" s="104" t="s">
        <v>90</v>
      </c>
      <c r="D7" s="105"/>
      <c r="E7" s="93" t="s">
        <v>91</v>
      </c>
      <c r="F7" s="115" t="s">
        <v>91</v>
      </c>
      <c r="G7" s="115" t="s">
        <v>243</v>
      </c>
      <c r="H7" s="115" t="s">
        <v>91</v>
      </c>
      <c r="I7" s="115" t="s">
        <v>91</v>
      </c>
      <c r="J7" s="115" t="s">
        <v>91</v>
      </c>
      <c r="K7" s="115" t="s">
        <v>91</v>
      </c>
      <c r="L7" s="115" t="s">
        <v>94</v>
      </c>
      <c r="M7" s="115" t="s">
        <v>91</v>
      </c>
      <c r="N7" s="115" t="s">
        <v>91</v>
      </c>
      <c r="O7" s="105" t="s">
        <v>91</v>
      </c>
      <c r="Q7" s="71"/>
      <c r="R7" s="71"/>
      <c r="S7" s="71"/>
      <c r="T7" s="71"/>
      <c r="U7" s="71"/>
      <c r="V7" s="71"/>
      <c r="W7" s="71"/>
      <c r="X7" s="71"/>
      <c r="Y7" s="71"/>
      <c r="Z7" s="71"/>
      <c r="AC7" s="53">
        <v>0</v>
      </c>
      <c r="AD7" s="35">
        <f>VLOOKUP(CONCATENATE($AH$1," - ",$AC7,"%"),$A$29:$Z$128,MATCH(AD$3,$E$3:$Z$3,0)+4,0)</f>
        <v>81.103730221472404</v>
      </c>
      <c r="AE7" s="10">
        <f t="shared" ref="AE7:AN14" si="2">VLOOKUP(CONCATENATE($AH$1," - ",$AC7,"%"),$A$29:$Z$128,MATCH(AE$3,$E$3:$Z$3,0)+4,0)</f>
        <v>84.790475507246484</v>
      </c>
      <c r="AF7" s="10">
        <f t="shared" si="2"/>
        <v>86.271662000000006</v>
      </c>
      <c r="AG7" s="10">
        <f t="shared" si="2"/>
        <v>89.942145145629965</v>
      </c>
      <c r="AH7" s="10">
        <f t="shared" si="2"/>
        <v>89.9</v>
      </c>
      <c r="AI7" s="10">
        <f t="shared" si="2"/>
        <v>92.1</v>
      </c>
      <c r="AJ7" s="10">
        <f t="shared" si="2"/>
        <v>96.7</v>
      </c>
      <c r="AK7" s="10">
        <f t="shared" si="2"/>
        <v>93.178159593443326</v>
      </c>
      <c r="AL7" s="10">
        <f t="shared" si="2"/>
        <v>99.3</v>
      </c>
      <c r="AM7" s="44">
        <f t="shared" si="2"/>
        <v>98.05</v>
      </c>
      <c r="AN7" s="44">
        <f t="shared" si="2"/>
        <v>95.5</v>
      </c>
    </row>
    <row r="8" spans="1:51" ht="19.5" customHeight="1" thickBot="1" x14ac:dyDescent="0.3">
      <c r="E8" s="60" t="s">
        <v>123</v>
      </c>
      <c r="F8" s="12">
        <v>0</v>
      </c>
      <c r="G8" s="12">
        <v>0</v>
      </c>
      <c r="H8" s="12">
        <v>0</v>
      </c>
      <c r="I8" s="12">
        <v>0</v>
      </c>
      <c r="J8" s="12">
        <v>0</v>
      </c>
      <c r="K8" s="12">
        <v>0</v>
      </c>
      <c r="L8" s="12">
        <v>0</v>
      </c>
      <c r="M8" s="12">
        <v>0</v>
      </c>
      <c r="N8" s="12" t="s">
        <v>64</v>
      </c>
      <c r="O8" s="13">
        <v>0</v>
      </c>
      <c r="Q8" s="71"/>
      <c r="R8" s="71"/>
      <c r="S8" s="71"/>
      <c r="T8" s="71"/>
      <c r="U8" s="71"/>
      <c r="V8" s="71"/>
      <c r="W8" s="71"/>
      <c r="X8" s="71"/>
      <c r="Y8" s="71"/>
      <c r="Z8" s="71"/>
      <c r="AC8" s="54">
        <v>10</v>
      </c>
      <c r="AD8" s="92" t="e">
        <f t="shared" ref="AD8:AD14" si="3">VLOOKUP(CONCATENATE($AH$1," - ",$AC8,"%"),$A$29:$Z$128,MATCH(AD$3,$E$3:$Z$3,0)+4,0)</f>
        <v>#N/A</v>
      </c>
      <c r="AE8" s="63" t="e">
        <f t="shared" si="2"/>
        <v>#N/A</v>
      </c>
      <c r="AF8" s="63" t="e">
        <f t="shared" si="2"/>
        <v>#N/A</v>
      </c>
      <c r="AG8" s="63">
        <f t="shared" si="2"/>
        <v>89.797336331952977</v>
      </c>
      <c r="AH8" s="63">
        <f t="shared" si="2"/>
        <v>89.6</v>
      </c>
      <c r="AI8" s="63">
        <f t="shared" si="2"/>
        <v>92.4</v>
      </c>
      <c r="AJ8" s="63">
        <f t="shared" si="2"/>
        <v>96.8</v>
      </c>
      <c r="AK8" s="63" t="e">
        <f t="shared" si="2"/>
        <v>#N/A</v>
      </c>
      <c r="AL8" s="63">
        <f t="shared" si="2"/>
        <v>99.8</v>
      </c>
      <c r="AM8" s="5">
        <f t="shared" si="2"/>
        <v>97.8</v>
      </c>
      <c r="AN8" s="5">
        <f t="shared" si="2"/>
        <v>96.6</v>
      </c>
    </row>
    <row r="9" spans="1:51" ht="18" customHeight="1" x14ac:dyDescent="0.25">
      <c r="C9" s="30" t="s">
        <v>98</v>
      </c>
      <c r="D9" s="44"/>
      <c r="E9" s="35" t="s">
        <v>244</v>
      </c>
      <c r="F9" s="10" t="s">
        <v>245</v>
      </c>
      <c r="G9" s="10" t="s">
        <v>246</v>
      </c>
      <c r="H9" s="10" t="s">
        <v>247</v>
      </c>
      <c r="I9" s="10" t="s">
        <v>248</v>
      </c>
      <c r="J9" s="10" t="s">
        <v>249</v>
      </c>
      <c r="K9" s="10" t="s">
        <v>250</v>
      </c>
      <c r="L9" s="10" t="s">
        <v>251</v>
      </c>
      <c r="M9" s="10" t="s">
        <v>252</v>
      </c>
      <c r="N9" s="10" t="s">
        <v>253</v>
      </c>
      <c r="O9" s="44" t="s">
        <v>254</v>
      </c>
      <c r="Q9" s="71"/>
      <c r="R9" s="71"/>
      <c r="S9" s="71"/>
      <c r="T9" s="71"/>
      <c r="U9" s="71"/>
      <c r="V9" s="71"/>
      <c r="W9" s="71"/>
      <c r="X9" s="71"/>
      <c r="Y9" s="71"/>
      <c r="Z9" s="71"/>
      <c r="AC9" s="54">
        <v>20</v>
      </c>
      <c r="AD9" s="92" t="e">
        <f t="shared" si="3"/>
        <v>#N/A</v>
      </c>
      <c r="AE9" s="63" t="e">
        <f t="shared" si="2"/>
        <v>#N/A</v>
      </c>
      <c r="AF9" s="63" t="e">
        <f t="shared" si="2"/>
        <v>#N/A</v>
      </c>
      <c r="AG9" s="63" t="e">
        <f t="shared" si="2"/>
        <v>#N/A</v>
      </c>
      <c r="AH9" s="63" t="e">
        <f t="shared" si="2"/>
        <v>#N/A</v>
      </c>
      <c r="AI9" s="63" t="e">
        <f t="shared" si="2"/>
        <v>#N/A</v>
      </c>
      <c r="AJ9" s="63" t="e">
        <f t="shared" si="2"/>
        <v>#N/A</v>
      </c>
      <c r="AK9" s="63" t="e">
        <f t="shared" si="2"/>
        <v>#N/A</v>
      </c>
      <c r="AL9" s="63" t="e">
        <f t="shared" si="2"/>
        <v>#N/A</v>
      </c>
      <c r="AM9" s="5">
        <f t="shared" si="2"/>
        <v>98.149999999999991</v>
      </c>
      <c r="AN9" s="5" t="e">
        <f t="shared" si="2"/>
        <v>#N/A</v>
      </c>
    </row>
    <row r="10" spans="1:51" ht="15.6" customHeight="1" x14ac:dyDescent="0.25">
      <c r="C10" s="103" t="s">
        <v>121</v>
      </c>
      <c r="D10" s="5"/>
      <c r="E10" s="92" t="s">
        <v>187</v>
      </c>
      <c r="F10" s="63" t="s">
        <v>97</v>
      </c>
      <c r="G10" s="63">
        <v>0</v>
      </c>
      <c r="H10" s="63">
        <v>0</v>
      </c>
      <c r="I10" s="63">
        <v>0</v>
      </c>
      <c r="J10" s="63">
        <v>0</v>
      </c>
      <c r="K10" s="63">
        <v>0</v>
      </c>
      <c r="L10" s="63">
        <v>0</v>
      </c>
      <c r="M10" s="63">
        <v>0</v>
      </c>
      <c r="N10" s="63" t="s">
        <v>255</v>
      </c>
      <c r="O10" s="5">
        <v>0</v>
      </c>
      <c r="Q10" s="71"/>
      <c r="R10" s="71"/>
      <c r="S10" s="71"/>
      <c r="T10" s="71"/>
      <c r="U10" s="71"/>
      <c r="V10" s="71"/>
      <c r="W10" s="71"/>
      <c r="X10" s="71"/>
      <c r="Y10" s="71"/>
      <c r="Z10" s="71"/>
      <c r="AC10" s="54">
        <v>23</v>
      </c>
      <c r="AD10" s="92" t="e">
        <f t="shared" si="3"/>
        <v>#N/A</v>
      </c>
      <c r="AE10" s="63">
        <f t="shared" si="2"/>
        <v>85.747577748563629</v>
      </c>
      <c r="AF10" s="63">
        <f t="shared" si="2"/>
        <v>86.388309190093224</v>
      </c>
      <c r="AG10" s="63">
        <f t="shared" si="2"/>
        <v>90.318089485195969</v>
      </c>
      <c r="AH10" s="63">
        <f t="shared" si="2"/>
        <v>89.8</v>
      </c>
      <c r="AI10" s="63">
        <f t="shared" si="2"/>
        <v>92.5</v>
      </c>
      <c r="AJ10" s="63">
        <f t="shared" si="2"/>
        <v>96.8</v>
      </c>
      <c r="AK10" s="63">
        <f t="shared" si="2"/>
        <v>98.902253690430726</v>
      </c>
      <c r="AL10" s="63">
        <f t="shared" si="2"/>
        <v>99.6</v>
      </c>
      <c r="AM10" s="5">
        <f t="shared" si="2"/>
        <v>97.75</v>
      </c>
      <c r="AN10" s="5">
        <f t="shared" si="2"/>
        <v>97</v>
      </c>
    </row>
    <row r="11" spans="1:51" ht="15.95" customHeight="1" x14ac:dyDescent="0.25">
      <c r="C11" s="103" t="s">
        <v>125</v>
      </c>
      <c r="D11" s="5"/>
      <c r="E11" s="92" t="s">
        <v>96</v>
      </c>
      <c r="F11" s="63" t="s">
        <v>97</v>
      </c>
      <c r="G11" s="63" t="s">
        <v>96</v>
      </c>
      <c r="H11" s="63" t="s">
        <v>96</v>
      </c>
      <c r="I11" s="63" t="s">
        <v>95</v>
      </c>
      <c r="J11" s="63" t="s">
        <v>96</v>
      </c>
      <c r="K11" s="63" t="s">
        <v>96</v>
      </c>
      <c r="L11" s="63" t="s">
        <v>95</v>
      </c>
      <c r="M11" s="63" t="s">
        <v>96</v>
      </c>
      <c r="N11" s="63" t="s">
        <v>96</v>
      </c>
      <c r="O11" s="5" t="s">
        <v>96</v>
      </c>
      <c r="Q11" s="71"/>
      <c r="R11" s="71"/>
      <c r="S11" s="71"/>
      <c r="T11" s="71"/>
      <c r="U11" s="71"/>
      <c r="V11" s="71"/>
      <c r="W11" s="71"/>
      <c r="X11" s="71"/>
      <c r="Y11" s="71"/>
      <c r="Z11" s="71"/>
      <c r="AC11" s="54">
        <v>30</v>
      </c>
      <c r="AD11" s="92">
        <f t="shared" si="3"/>
        <v>81.424223574431593</v>
      </c>
      <c r="AE11" s="63" t="e">
        <f t="shared" si="2"/>
        <v>#N/A</v>
      </c>
      <c r="AF11" s="63">
        <f t="shared" si="2"/>
        <v>87.223849640995098</v>
      </c>
      <c r="AG11" s="63">
        <f t="shared" si="2"/>
        <v>90.460520271692729</v>
      </c>
      <c r="AH11" s="63">
        <f t="shared" si="2"/>
        <v>90.1</v>
      </c>
      <c r="AI11" s="63">
        <f t="shared" si="2"/>
        <v>92.6</v>
      </c>
      <c r="AJ11" s="63">
        <f t="shared" si="2"/>
        <v>96.9</v>
      </c>
      <c r="AK11" s="63" t="e">
        <f t="shared" si="2"/>
        <v>#N/A</v>
      </c>
      <c r="AL11" s="63">
        <f t="shared" si="2"/>
        <v>99.4</v>
      </c>
      <c r="AM11" s="5">
        <f t="shared" si="2"/>
        <v>97.88</v>
      </c>
      <c r="AN11" s="5">
        <f t="shared" si="2"/>
        <v>97</v>
      </c>
    </row>
    <row r="12" spans="1:51" ht="15.6" customHeight="1" x14ac:dyDescent="0.25">
      <c r="C12" s="103" t="s">
        <v>126</v>
      </c>
      <c r="D12" s="5"/>
      <c r="E12" s="92" t="s">
        <v>96</v>
      </c>
      <c r="F12" s="63" t="s">
        <v>97</v>
      </c>
      <c r="G12" s="63" t="s">
        <v>96</v>
      </c>
      <c r="H12" s="63" t="s">
        <v>96</v>
      </c>
      <c r="I12" s="63" t="s">
        <v>96</v>
      </c>
      <c r="J12" s="63" t="s">
        <v>96</v>
      </c>
      <c r="K12" s="63" t="s">
        <v>96</v>
      </c>
      <c r="L12" s="63">
        <v>0</v>
      </c>
      <c r="M12" s="63" t="s">
        <v>96</v>
      </c>
      <c r="N12" s="63" t="s">
        <v>96</v>
      </c>
      <c r="O12" s="5" t="s">
        <v>96</v>
      </c>
      <c r="Q12" s="71"/>
      <c r="R12" s="71"/>
      <c r="S12" s="71"/>
      <c r="T12" s="71"/>
      <c r="U12" s="71"/>
      <c r="V12" s="71"/>
      <c r="W12" s="71"/>
      <c r="X12" s="71"/>
      <c r="Y12" s="71"/>
      <c r="Z12" s="71"/>
      <c r="AC12" s="54">
        <v>40</v>
      </c>
      <c r="AD12" s="92" t="e">
        <f t="shared" si="3"/>
        <v>#N/A</v>
      </c>
      <c r="AE12" s="63">
        <f t="shared" si="2"/>
        <v>84.843722431928796</v>
      </c>
      <c r="AF12" s="63">
        <f t="shared" si="2"/>
        <v>86.89715780296369</v>
      </c>
      <c r="AG12" s="63">
        <f t="shared" si="2"/>
        <v>90.738676352846753</v>
      </c>
      <c r="AH12" s="63">
        <f t="shared" si="2"/>
        <v>90.6</v>
      </c>
      <c r="AI12" s="63">
        <f t="shared" si="2"/>
        <v>92.1</v>
      </c>
      <c r="AJ12" s="63">
        <f t="shared" si="2"/>
        <v>97.5</v>
      </c>
      <c r="AK12" s="63">
        <f t="shared" si="2"/>
        <v>99.985805868569273</v>
      </c>
      <c r="AL12" s="63">
        <f t="shared" si="2"/>
        <v>100.2</v>
      </c>
      <c r="AM12" s="5">
        <f t="shared" si="2"/>
        <v>97.8</v>
      </c>
      <c r="AN12" s="5">
        <f t="shared" si="2"/>
        <v>96.7</v>
      </c>
    </row>
    <row r="13" spans="1:51" ht="15.6" customHeight="1" x14ac:dyDescent="0.25">
      <c r="C13" s="103" t="s">
        <v>127</v>
      </c>
      <c r="D13" s="5"/>
      <c r="E13" s="92" t="s">
        <v>95</v>
      </c>
      <c r="F13" s="63" t="s">
        <v>97</v>
      </c>
      <c r="G13" s="63" t="s">
        <v>95</v>
      </c>
      <c r="H13" s="63" t="s">
        <v>96</v>
      </c>
      <c r="I13" s="63" t="s">
        <v>96</v>
      </c>
      <c r="J13" s="63" t="s">
        <v>95</v>
      </c>
      <c r="K13" s="63" t="s">
        <v>95</v>
      </c>
      <c r="L13" s="63" t="s">
        <v>95</v>
      </c>
      <c r="M13" s="63" t="s">
        <v>95</v>
      </c>
      <c r="N13" s="63" t="s">
        <v>96</v>
      </c>
      <c r="O13" s="5" t="s">
        <v>95</v>
      </c>
      <c r="Q13" s="71"/>
      <c r="R13" s="71"/>
      <c r="S13" s="71"/>
      <c r="T13" s="71"/>
      <c r="U13" s="71"/>
      <c r="V13" s="71"/>
      <c r="W13" s="71"/>
      <c r="X13" s="71"/>
      <c r="Y13" s="71"/>
      <c r="Z13" s="71"/>
      <c r="AC13" s="54">
        <v>50</v>
      </c>
      <c r="AD13" s="92">
        <f t="shared" si="3"/>
        <v>81.238849676894205</v>
      </c>
      <c r="AE13" s="63" t="e">
        <f t="shared" si="2"/>
        <v>#N/A</v>
      </c>
      <c r="AF13" s="63" t="e">
        <f t="shared" si="2"/>
        <v>#N/A</v>
      </c>
      <c r="AG13" s="63">
        <f t="shared" si="2"/>
        <v>90.913205209870512</v>
      </c>
      <c r="AH13" s="63">
        <f t="shared" si="2"/>
        <v>90.6</v>
      </c>
      <c r="AI13" s="63">
        <f t="shared" si="2"/>
        <v>92.4</v>
      </c>
      <c r="AJ13" s="63">
        <f t="shared" si="2"/>
        <v>97.9</v>
      </c>
      <c r="AK13" s="63" t="e">
        <f t="shared" si="2"/>
        <v>#N/A</v>
      </c>
      <c r="AL13" s="63">
        <f t="shared" si="2"/>
        <v>100.1</v>
      </c>
      <c r="AM13" s="5">
        <f t="shared" si="2"/>
        <v>97.85</v>
      </c>
      <c r="AN13" s="5">
        <f t="shared" si="2"/>
        <v>98.1</v>
      </c>
    </row>
    <row r="14" spans="1:51" ht="15.95" customHeight="1" thickBot="1" x14ac:dyDescent="0.3">
      <c r="C14" s="103" t="s">
        <v>128</v>
      </c>
      <c r="D14" s="5"/>
      <c r="E14" s="92">
        <v>0</v>
      </c>
      <c r="F14" s="63" t="s">
        <v>97</v>
      </c>
      <c r="G14" s="63" t="s">
        <v>96</v>
      </c>
      <c r="H14" s="63" t="s">
        <v>95</v>
      </c>
      <c r="I14" s="63" t="s">
        <v>95</v>
      </c>
      <c r="J14" s="63" t="s">
        <v>95</v>
      </c>
      <c r="K14" s="63" t="s">
        <v>95</v>
      </c>
      <c r="L14" s="63" t="s">
        <v>95</v>
      </c>
      <c r="M14" s="63" t="s">
        <v>95</v>
      </c>
      <c r="N14" s="63" t="s">
        <v>96</v>
      </c>
      <c r="O14" s="5" t="s">
        <v>96</v>
      </c>
      <c r="Q14" s="71"/>
      <c r="R14" s="71"/>
      <c r="S14" s="71"/>
      <c r="T14" s="71"/>
      <c r="U14" s="71"/>
      <c r="V14" s="71"/>
      <c r="W14" s="71"/>
      <c r="X14" s="71"/>
      <c r="Y14" s="71"/>
      <c r="Z14" s="71"/>
      <c r="AC14" s="106">
        <v>60</v>
      </c>
      <c r="AD14" s="93" t="e">
        <f t="shared" si="3"/>
        <v>#N/A</v>
      </c>
      <c r="AE14" s="115" t="e">
        <f t="shared" si="2"/>
        <v>#N/A</v>
      </c>
      <c r="AF14" s="115" t="e">
        <f t="shared" si="2"/>
        <v>#N/A</v>
      </c>
      <c r="AG14" s="115" t="e">
        <f t="shared" si="2"/>
        <v>#N/A</v>
      </c>
      <c r="AH14" s="115" t="e">
        <f t="shared" si="2"/>
        <v>#N/A</v>
      </c>
      <c r="AI14" s="115">
        <f t="shared" si="2"/>
        <v>92.7</v>
      </c>
      <c r="AJ14" s="115">
        <f t="shared" si="2"/>
        <v>97.9</v>
      </c>
      <c r="AK14" s="115" t="e">
        <f t="shared" si="2"/>
        <v>#N/A</v>
      </c>
      <c r="AL14" s="115">
        <f t="shared" si="2"/>
        <v>100.4</v>
      </c>
      <c r="AM14" s="105">
        <f t="shared" si="2"/>
        <v>97.9</v>
      </c>
      <c r="AN14" s="105">
        <f t="shared" si="2"/>
        <v>98.2</v>
      </c>
    </row>
    <row r="15" spans="1:51" ht="15.6" customHeight="1" x14ac:dyDescent="0.25">
      <c r="C15" s="103" t="s">
        <v>130</v>
      </c>
      <c r="D15" s="5"/>
      <c r="E15" s="92" t="s">
        <v>95</v>
      </c>
      <c r="F15" s="63" t="s">
        <v>97</v>
      </c>
      <c r="G15" s="63">
        <v>0</v>
      </c>
      <c r="H15" s="63">
        <v>0</v>
      </c>
      <c r="I15" s="63" t="s">
        <v>256</v>
      </c>
      <c r="J15" s="63">
        <v>0</v>
      </c>
      <c r="K15" s="63">
        <v>0</v>
      </c>
      <c r="L15" s="63" t="s">
        <v>95</v>
      </c>
      <c r="M15" s="63">
        <v>0</v>
      </c>
      <c r="N15" s="63" t="s">
        <v>64</v>
      </c>
      <c r="O15" s="5" t="s">
        <v>257</v>
      </c>
      <c r="Q15" s="71"/>
      <c r="R15" s="71"/>
      <c r="S15" s="71"/>
      <c r="T15" s="71"/>
      <c r="U15" s="71"/>
      <c r="V15" s="71"/>
      <c r="W15" s="71"/>
      <c r="X15" s="71"/>
      <c r="Y15" s="71"/>
      <c r="Z15" s="71"/>
    </row>
    <row r="16" spans="1:51" ht="15.95" customHeight="1" thickBot="1" x14ac:dyDescent="0.3">
      <c r="C16" s="103" t="s">
        <v>136</v>
      </c>
      <c r="D16" s="5"/>
      <c r="E16" s="92" t="s">
        <v>187</v>
      </c>
      <c r="F16" s="63" t="s">
        <v>97</v>
      </c>
      <c r="G16" s="63" t="s">
        <v>244</v>
      </c>
      <c r="H16" s="63">
        <v>0</v>
      </c>
      <c r="I16" s="63">
        <v>0</v>
      </c>
      <c r="J16" s="63">
        <v>0</v>
      </c>
      <c r="K16" s="63">
        <v>0</v>
      </c>
      <c r="L16" s="63">
        <v>0</v>
      </c>
      <c r="M16" s="63">
        <v>0</v>
      </c>
      <c r="N16" s="63" t="s">
        <v>258</v>
      </c>
      <c r="O16" s="5">
        <v>0</v>
      </c>
      <c r="Q16" s="71"/>
      <c r="R16" s="71"/>
      <c r="S16" s="71"/>
      <c r="T16" s="71"/>
      <c r="U16" s="71"/>
      <c r="V16" s="71"/>
      <c r="W16" s="71"/>
      <c r="X16" s="71"/>
      <c r="Y16" s="71"/>
      <c r="Z16" s="71"/>
    </row>
    <row r="17" spans="1:43" ht="19.5" thickBot="1" x14ac:dyDescent="0.35">
      <c r="C17" s="103" t="s">
        <v>141</v>
      </c>
      <c r="D17" s="5"/>
      <c r="E17" s="92">
        <v>25.8</v>
      </c>
      <c r="F17" s="63">
        <v>27.5</v>
      </c>
      <c r="G17" s="63">
        <v>26.5</v>
      </c>
      <c r="H17" s="63">
        <v>22.2</v>
      </c>
      <c r="I17" s="63">
        <v>17</v>
      </c>
      <c r="J17" s="63">
        <v>22.2</v>
      </c>
      <c r="K17" s="63">
        <v>25</v>
      </c>
      <c r="L17" s="63">
        <v>34.869999999999997</v>
      </c>
      <c r="M17" s="63">
        <v>22.6</v>
      </c>
      <c r="N17" s="63">
        <v>24.8</v>
      </c>
      <c r="O17" s="5">
        <v>100</v>
      </c>
      <c r="Q17" s="71"/>
      <c r="R17" s="71"/>
      <c r="S17" s="71"/>
      <c r="T17" s="71"/>
      <c r="U17" s="71"/>
      <c r="V17" s="71"/>
      <c r="W17" s="71"/>
      <c r="X17" s="71"/>
      <c r="Y17" s="71"/>
      <c r="Z17" s="71"/>
      <c r="AC17" s="62" t="s">
        <v>142</v>
      </c>
      <c r="AD17" s="58" t="s">
        <v>80</v>
      </c>
      <c r="AE17" s="133" t="str">
        <f>CONCATENATE($B$1," - ",$AH$1," at Qmin")</f>
        <v>THyGA Segment 100b - Non Premix Boiler - Efficiency (Hi) at Qmin</v>
      </c>
      <c r="AF17" s="133"/>
      <c r="AG17" s="133"/>
      <c r="AH17" s="133"/>
      <c r="AI17" s="133"/>
      <c r="AJ17" s="134"/>
      <c r="AK17" s="58" t="s">
        <v>4</v>
      </c>
      <c r="AL17" s="133" t="str">
        <f>VLOOKUP($AH$1,List!$B$2:$C$13,2,0)</f>
        <v>Efficiency (% in Hi)</v>
      </c>
      <c r="AM17" s="133"/>
      <c r="AN17" s="133"/>
      <c r="AO17" s="133"/>
      <c r="AP17" s="133"/>
      <c r="AQ17" s="134"/>
    </row>
    <row r="18" spans="1:43" ht="15.75" thickBot="1" x14ac:dyDescent="0.3">
      <c r="C18" s="103" t="s">
        <v>143</v>
      </c>
      <c r="D18" s="5"/>
      <c r="E18" s="92">
        <v>11</v>
      </c>
      <c r="F18" s="63" t="s">
        <v>122</v>
      </c>
      <c r="G18" s="63">
        <v>12</v>
      </c>
      <c r="H18" s="63">
        <v>8.9</v>
      </c>
      <c r="I18" s="63">
        <v>0</v>
      </c>
      <c r="J18" s="63">
        <v>12</v>
      </c>
      <c r="K18" s="63">
        <v>15</v>
      </c>
      <c r="L18" s="63">
        <v>0</v>
      </c>
      <c r="M18" s="63">
        <v>9.1</v>
      </c>
      <c r="N18" s="63">
        <v>10.6</v>
      </c>
      <c r="O18" s="5">
        <v>30</v>
      </c>
      <c r="Q18" s="71"/>
      <c r="R18" s="71"/>
      <c r="S18" s="71"/>
      <c r="T18" s="71"/>
      <c r="U18" s="71"/>
      <c r="V18" s="71"/>
      <c r="W18" s="71"/>
      <c r="X18" s="71"/>
      <c r="Y18" s="71"/>
      <c r="Z18" s="71"/>
      <c r="AC18" s="55" t="s">
        <v>89</v>
      </c>
      <c r="AD18" s="59" t="str">
        <f>IF(AD$3="","",LEFT(AD$3,4))</f>
        <v>GA01</v>
      </c>
      <c r="AE18" s="16" t="str">
        <f t="shared" ref="AE18:AY18" si="4">IF(AE$3="","",LEFT(AE$3,4))</f>
        <v>GA16</v>
      </c>
      <c r="AF18" s="16" t="str">
        <f t="shared" si="4"/>
        <v>EB02</v>
      </c>
      <c r="AG18" s="16" t="str">
        <f t="shared" si="4"/>
        <v>GW02</v>
      </c>
      <c r="AH18" s="16" t="str">
        <f t="shared" si="4"/>
        <v>GW03</v>
      </c>
      <c r="AI18" s="16" t="str">
        <f t="shared" si="4"/>
        <v>GW04</v>
      </c>
      <c r="AJ18" s="16" t="str">
        <f t="shared" si="4"/>
        <v>GW12</v>
      </c>
      <c r="AK18" s="16" t="str">
        <f t="shared" si="4"/>
        <v>EN03</v>
      </c>
      <c r="AL18" s="16" t="str">
        <f t="shared" si="4"/>
        <v>GW16</v>
      </c>
      <c r="AM18" s="16" t="str">
        <f t="shared" si="4"/>
        <v>BA01</v>
      </c>
      <c r="AN18" s="16" t="str">
        <f t="shared" si="4"/>
        <v>GW18</v>
      </c>
    </row>
    <row r="19" spans="1:43" x14ac:dyDescent="0.25">
      <c r="C19" s="103" t="s">
        <v>145</v>
      </c>
      <c r="D19" s="5"/>
      <c r="E19" s="92" t="s">
        <v>259</v>
      </c>
      <c r="F19" s="63" t="s">
        <v>259</v>
      </c>
      <c r="G19" s="63" t="s">
        <v>91</v>
      </c>
      <c r="H19" s="63">
        <v>0</v>
      </c>
      <c r="I19" s="63">
        <v>100</v>
      </c>
      <c r="J19" s="63">
        <v>0</v>
      </c>
      <c r="K19" s="63">
        <v>0</v>
      </c>
      <c r="L19" s="63" t="s">
        <v>91</v>
      </c>
      <c r="M19" s="63">
        <v>0</v>
      </c>
      <c r="N19" s="63" t="s">
        <v>260</v>
      </c>
      <c r="O19" s="5">
        <v>0</v>
      </c>
      <c r="Q19" s="71"/>
      <c r="R19" s="71"/>
      <c r="S19" s="71"/>
      <c r="T19" s="71"/>
      <c r="U19" s="71"/>
      <c r="V19" s="71"/>
      <c r="W19" s="71"/>
      <c r="X19" s="71"/>
      <c r="Y19" s="71"/>
      <c r="Z19" s="71"/>
      <c r="AC19" s="53">
        <v>0</v>
      </c>
      <c r="AD19" s="35">
        <f>VLOOKUP(CONCATENATE($AH$1," - ",$AC19,"%"),$A$134:$Z$233,MATCH(AD$3,$E$3:$Z$3,0)+4,0)</f>
        <v>81.150038855257364</v>
      </c>
      <c r="AE19" s="10" t="e">
        <f t="shared" ref="AE19:AN26" si="5">VLOOKUP(CONCATENATE($AH$1," - ",$AC19,"%"),$A$134:$Z$233,MATCH(AE$3,$E$3:$Z$3,0)+4,0)</f>
        <v>#N/A</v>
      </c>
      <c r="AF19" s="10">
        <f t="shared" si="5"/>
        <v>91.478346979284254</v>
      </c>
      <c r="AG19" s="10">
        <f t="shared" si="5"/>
        <v>89.839386487538036</v>
      </c>
      <c r="AH19" s="10" t="e">
        <f t="shared" si="5"/>
        <v>#N/A</v>
      </c>
      <c r="AI19" s="10">
        <f t="shared" si="5"/>
        <v>92.2</v>
      </c>
      <c r="AJ19" s="10">
        <f t="shared" si="5"/>
        <v>94.2</v>
      </c>
      <c r="AK19" s="10" t="e">
        <f t="shared" si="5"/>
        <v>#N/A</v>
      </c>
      <c r="AL19" s="10">
        <f t="shared" si="5"/>
        <v>95.33</v>
      </c>
      <c r="AM19" s="44">
        <f t="shared" si="5"/>
        <v>97.92</v>
      </c>
      <c r="AN19" s="44">
        <f t="shared" si="5"/>
        <v>95.1</v>
      </c>
    </row>
    <row r="20" spans="1:43" x14ac:dyDescent="0.25">
      <c r="C20" s="103" t="s">
        <v>152</v>
      </c>
      <c r="D20" s="5"/>
      <c r="E20" s="92" t="s">
        <v>155</v>
      </c>
      <c r="F20" s="63" t="s">
        <v>155</v>
      </c>
      <c r="G20" s="63" t="s">
        <v>261</v>
      </c>
      <c r="H20" s="63">
        <v>0</v>
      </c>
      <c r="I20" s="63" t="s">
        <v>155</v>
      </c>
      <c r="J20" s="63" t="s">
        <v>155</v>
      </c>
      <c r="K20" s="63" t="s">
        <v>154</v>
      </c>
      <c r="L20" s="63" t="s">
        <v>157</v>
      </c>
      <c r="M20" s="63" t="s">
        <v>154</v>
      </c>
      <c r="N20" s="63" t="s">
        <v>155</v>
      </c>
      <c r="O20" s="5">
        <v>0</v>
      </c>
      <c r="Q20" s="71"/>
      <c r="R20" s="71"/>
      <c r="S20" s="71"/>
      <c r="T20" s="71"/>
      <c r="U20" s="71"/>
      <c r="V20" s="71"/>
      <c r="W20" s="71"/>
      <c r="X20" s="71"/>
      <c r="Y20" s="71"/>
      <c r="Z20" s="71"/>
      <c r="AC20" s="54">
        <v>10</v>
      </c>
      <c r="AD20" s="92" t="e">
        <f t="shared" ref="AD20:AD26" si="6">VLOOKUP(CONCATENATE($AH$1," - ",$AC20,"%"),$A$134:$Z$233,MATCH(AD$3,$E$3:$Z$3,0)+4,0)</f>
        <v>#N/A</v>
      </c>
      <c r="AE20" s="63" t="e">
        <f t="shared" si="5"/>
        <v>#N/A</v>
      </c>
      <c r="AF20" s="63" t="e">
        <f t="shared" si="5"/>
        <v>#N/A</v>
      </c>
      <c r="AG20" s="63">
        <f t="shared" si="5"/>
        <v>89.676257154608479</v>
      </c>
      <c r="AH20" s="63" t="e">
        <f t="shared" si="5"/>
        <v>#N/A</v>
      </c>
      <c r="AI20" s="63">
        <f t="shared" si="5"/>
        <v>92</v>
      </c>
      <c r="AJ20" s="63">
        <f t="shared" si="5"/>
        <v>94</v>
      </c>
      <c r="AK20" s="63" t="e">
        <f t="shared" si="5"/>
        <v>#N/A</v>
      </c>
      <c r="AL20" s="63">
        <f t="shared" si="5"/>
        <v>96</v>
      </c>
      <c r="AM20" s="5">
        <f t="shared" si="5"/>
        <v>98.13</v>
      </c>
      <c r="AN20" s="5">
        <f t="shared" si="5"/>
        <v>96</v>
      </c>
    </row>
    <row r="21" spans="1:43" x14ac:dyDescent="0.25">
      <c r="C21" s="103" t="s">
        <v>158</v>
      </c>
      <c r="D21" s="5"/>
      <c r="E21" s="92" t="s">
        <v>262</v>
      </c>
      <c r="F21" s="63" t="s">
        <v>263</v>
      </c>
      <c r="G21" s="63" t="s">
        <v>160</v>
      </c>
      <c r="H21" s="63">
        <v>0</v>
      </c>
      <c r="I21" s="63" t="s">
        <v>160</v>
      </c>
      <c r="J21" s="63">
        <v>0</v>
      </c>
      <c r="K21" s="63">
        <v>0</v>
      </c>
      <c r="L21" s="63">
        <v>0</v>
      </c>
      <c r="M21" s="63">
        <v>0</v>
      </c>
      <c r="N21" s="63" t="s">
        <v>264</v>
      </c>
      <c r="O21" s="5">
        <v>0</v>
      </c>
      <c r="Q21" s="71"/>
      <c r="R21" s="71"/>
      <c r="S21" s="71"/>
      <c r="T21" s="71"/>
      <c r="U21" s="71"/>
      <c r="V21" s="71"/>
      <c r="W21" s="71"/>
      <c r="X21" s="71"/>
      <c r="Y21" s="71"/>
      <c r="Z21" s="71"/>
      <c r="AC21" s="54">
        <v>20</v>
      </c>
      <c r="AD21" s="92">
        <f t="shared" si="6"/>
        <v>81.145587262482977</v>
      </c>
      <c r="AE21" s="63" t="e">
        <f t="shared" si="5"/>
        <v>#N/A</v>
      </c>
      <c r="AF21" s="63" t="e">
        <f t="shared" si="5"/>
        <v>#N/A</v>
      </c>
      <c r="AG21" s="63" t="e">
        <f t="shared" si="5"/>
        <v>#N/A</v>
      </c>
      <c r="AH21" s="63" t="e">
        <f t="shared" si="5"/>
        <v>#N/A</v>
      </c>
      <c r="AI21" s="63" t="e">
        <f t="shared" si="5"/>
        <v>#N/A</v>
      </c>
      <c r="AJ21" s="63" t="e">
        <f t="shared" si="5"/>
        <v>#N/A</v>
      </c>
      <c r="AK21" s="63" t="e">
        <f t="shared" si="5"/>
        <v>#N/A</v>
      </c>
      <c r="AL21" s="63" t="e">
        <f t="shared" si="5"/>
        <v>#N/A</v>
      </c>
      <c r="AM21" s="5">
        <f t="shared" si="5"/>
        <v>97.86999999999999</v>
      </c>
      <c r="AN21" s="5" t="e">
        <f t="shared" si="5"/>
        <v>#N/A</v>
      </c>
    </row>
    <row r="22" spans="1:43" x14ac:dyDescent="0.25">
      <c r="C22" s="103" t="s">
        <v>162</v>
      </c>
      <c r="D22" s="5"/>
      <c r="E22" s="92" t="s">
        <v>265</v>
      </c>
      <c r="F22" s="63" t="s">
        <v>265</v>
      </c>
      <c r="G22" s="63" t="s">
        <v>266</v>
      </c>
      <c r="H22" s="63" t="s">
        <v>267</v>
      </c>
      <c r="I22" s="63" t="s">
        <v>268</v>
      </c>
      <c r="J22" s="63" t="s">
        <v>269</v>
      </c>
      <c r="K22" s="63" t="s">
        <v>111</v>
      </c>
      <c r="L22" s="63" t="s">
        <v>270</v>
      </c>
      <c r="M22" s="63" t="s">
        <v>111</v>
      </c>
      <c r="N22" s="63" t="s">
        <v>111</v>
      </c>
      <c r="O22" s="5">
        <v>0</v>
      </c>
      <c r="Q22" s="71"/>
      <c r="R22" s="71"/>
      <c r="S22" s="71"/>
      <c r="T22" s="71"/>
      <c r="U22" s="71"/>
      <c r="V22" s="71"/>
      <c r="W22" s="71"/>
      <c r="X22" s="71"/>
      <c r="Y22" s="71"/>
      <c r="Z22" s="71"/>
      <c r="AC22" s="54">
        <v>23</v>
      </c>
      <c r="AD22" s="92" t="e">
        <f t="shared" si="6"/>
        <v>#N/A</v>
      </c>
      <c r="AE22" s="63" t="e">
        <f t="shared" si="5"/>
        <v>#N/A</v>
      </c>
      <c r="AF22" s="63">
        <f t="shared" si="5"/>
        <v>92.23263655397318</v>
      </c>
      <c r="AG22" s="63">
        <f t="shared" si="5"/>
        <v>89.930146754006444</v>
      </c>
      <c r="AH22" s="63" t="e">
        <f t="shared" si="5"/>
        <v>#N/A</v>
      </c>
      <c r="AI22" s="63">
        <f t="shared" si="5"/>
        <v>91.9</v>
      </c>
      <c r="AJ22" s="63">
        <f t="shared" si="5"/>
        <v>94</v>
      </c>
      <c r="AK22" s="63" t="e">
        <f t="shared" si="5"/>
        <v>#N/A</v>
      </c>
      <c r="AL22" s="63">
        <f t="shared" si="5"/>
        <v>95.95</v>
      </c>
      <c r="AM22" s="5">
        <f t="shared" si="5"/>
        <v>97.52</v>
      </c>
      <c r="AN22" s="5">
        <f t="shared" si="5"/>
        <v>96.7</v>
      </c>
    </row>
    <row r="23" spans="1:43" x14ac:dyDescent="0.25">
      <c r="C23" s="103" t="s">
        <v>164</v>
      </c>
      <c r="D23" s="5"/>
      <c r="E23" s="92" t="s">
        <v>271</v>
      </c>
      <c r="F23" s="63" t="s">
        <v>272</v>
      </c>
      <c r="G23" s="63" t="s">
        <v>273</v>
      </c>
      <c r="H23" s="63" t="s">
        <v>274</v>
      </c>
      <c r="I23" s="63" t="s">
        <v>275</v>
      </c>
      <c r="J23" s="63" t="s">
        <v>276</v>
      </c>
      <c r="K23" s="63" t="s">
        <v>172</v>
      </c>
      <c r="L23" s="63" t="s">
        <v>277</v>
      </c>
      <c r="M23" s="63" t="s">
        <v>172</v>
      </c>
      <c r="N23" s="63" t="s">
        <v>278</v>
      </c>
      <c r="O23" s="5" t="s">
        <v>279</v>
      </c>
      <c r="Q23" s="71"/>
      <c r="R23" s="71"/>
      <c r="S23" s="71"/>
      <c r="T23" s="71"/>
      <c r="U23" s="71"/>
      <c r="V23" s="71"/>
      <c r="W23" s="71"/>
      <c r="X23" s="71"/>
      <c r="Y23" s="71"/>
      <c r="Z23" s="71"/>
      <c r="AC23" s="54">
        <v>30</v>
      </c>
      <c r="AD23" s="92">
        <f t="shared" si="6"/>
        <v>81.484516017917315</v>
      </c>
      <c r="AE23" s="63" t="e">
        <f t="shared" si="5"/>
        <v>#N/A</v>
      </c>
      <c r="AF23" s="63" t="e">
        <f t="shared" si="5"/>
        <v>#N/A</v>
      </c>
      <c r="AG23" s="63">
        <f t="shared" si="5"/>
        <v>90.245662153821058</v>
      </c>
      <c r="AH23" s="63" t="e">
        <f t="shared" si="5"/>
        <v>#N/A</v>
      </c>
      <c r="AI23" s="63">
        <f t="shared" si="5"/>
        <v>91.9</v>
      </c>
      <c r="AJ23" s="63">
        <f t="shared" si="5"/>
        <v>94.2</v>
      </c>
      <c r="AK23" s="63" t="e">
        <f t="shared" si="5"/>
        <v>#N/A</v>
      </c>
      <c r="AL23" s="63">
        <f t="shared" si="5"/>
        <v>95.63</v>
      </c>
      <c r="AM23" s="5">
        <f t="shared" si="5"/>
        <v>97.91</v>
      </c>
      <c r="AN23" s="5">
        <f t="shared" si="5"/>
        <v>97.7</v>
      </c>
    </row>
    <row r="24" spans="1:43" ht="15.75" thickBot="1" x14ac:dyDescent="0.3">
      <c r="C24" s="104" t="s">
        <v>178</v>
      </c>
      <c r="D24" s="105"/>
      <c r="E24" s="93">
        <v>2016</v>
      </c>
      <c r="F24" s="115" t="s">
        <v>280</v>
      </c>
      <c r="G24" s="115" t="s">
        <v>281</v>
      </c>
      <c r="H24" s="115" t="s">
        <v>282</v>
      </c>
      <c r="I24" s="115" t="s">
        <v>283</v>
      </c>
      <c r="J24" s="115">
        <v>0</v>
      </c>
      <c r="K24" s="115">
        <v>0</v>
      </c>
      <c r="L24" s="115" t="s">
        <v>284</v>
      </c>
      <c r="M24" s="115" t="s">
        <v>179</v>
      </c>
      <c r="N24" s="115" t="s">
        <v>179</v>
      </c>
      <c r="O24" s="105" t="s">
        <v>283</v>
      </c>
      <c r="Q24" s="71"/>
      <c r="R24" s="71"/>
      <c r="S24" s="71"/>
      <c r="T24" s="71"/>
      <c r="U24" s="71"/>
      <c r="V24" s="71"/>
      <c r="W24" s="71"/>
      <c r="X24" s="71"/>
      <c r="Y24" s="71"/>
      <c r="Z24" s="71"/>
      <c r="AC24" s="54">
        <v>40</v>
      </c>
      <c r="AD24" s="92" t="e">
        <f t="shared" si="6"/>
        <v>#N/A</v>
      </c>
      <c r="AE24" s="63" t="e">
        <f t="shared" si="5"/>
        <v>#N/A</v>
      </c>
      <c r="AF24" s="63">
        <f t="shared" si="5"/>
        <v>92.317070454533649</v>
      </c>
      <c r="AG24" s="63">
        <f t="shared" si="5"/>
        <v>90.603281219874006</v>
      </c>
      <c r="AH24" s="63" t="e">
        <f t="shared" si="5"/>
        <v>#N/A</v>
      </c>
      <c r="AI24" s="63">
        <f t="shared" si="5"/>
        <v>92</v>
      </c>
      <c r="AJ24" s="63">
        <f t="shared" si="5"/>
        <v>94.7</v>
      </c>
      <c r="AK24" s="63" t="e">
        <f t="shared" si="5"/>
        <v>#N/A</v>
      </c>
      <c r="AL24" s="63">
        <f t="shared" si="5"/>
        <v>95.79</v>
      </c>
      <c r="AM24" s="5">
        <f t="shared" si="5"/>
        <v>97.8</v>
      </c>
      <c r="AN24" s="5">
        <f t="shared" si="5"/>
        <v>98.3</v>
      </c>
    </row>
    <row r="25" spans="1:43" x14ac:dyDescent="0.25">
      <c r="E25" s="1"/>
      <c r="F25" s="1"/>
      <c r="G25" s="1"/>
      <c r="H25" s="1"/>
      <c r="I25" s="1"/>
      <c r="J25" s="1"/>
      <c r="K25" s="1"/>
      <c r="L25" s="1"/>
      <c r="M25" s="1"/>
      <c r="N25" s="1"/>
      <c r="O25" s="1"/>
      <c r="Q25"/>
      <c r="R25"/>
      <c r="S25"/>
      <c r="T25"/>
      <c r="U25"/>
      <c r="V25"/>
      <c r="W25"/>
      <c r="X25"/>
      <c r="Y25"/>
      <c r="Z25"/>
      <c r="AC25" s="54">
        <v>50</v>
      </c>
      <c r="AD25" s="92">
        <f t="shared" si="6"/>
        <v>78.548931823461686</v>
      </c>
      <c r="AE25" s="63" t="e">
        <f t="shared" si="5"/>
        <v>#N/A</v>
      </c>
      <c r="AF25" s="63" t="e">
        <f t="shared" si="5"/>
        <v>#N/A</v>
      </c>
      <c r="AG25" s="63" t="e">
        <f t="shared" si="5"/>
        <v>#N/A</v>
      </c>
      <c r="AH25" s="63" t="e">
        <f t="shared" si="5"/>
        <v>#N/A</v>
      </c>
      <c r="AI25" s="63">
        <f t="shared" si="5"/>
        <v>92.4</v>
      </c>
      <c r="AJ25" s="63">
        <f t="shared" si="5"/>
        <v>94.7</v>
      </c>
      <c r="AK25" s="63" t="e">
        <f t="shared" si="5"/>
        <v>#N/A</v>
      </c>
      <c r="AL25" s="63">
        <f t="shared" si="5"/>
        <v>96.13</v>
      </c>
      <c r="AM25" s="5">
        <f t="shared" si="5"/>
        <v>97.38</v>
      </c>
      <c r="AN25" s="5">
        <f t="shared" si="5"/>
        <v>99</v>
      </c>
    </row>
    <row r="26" spans="1:43" ht="15.75" thickBot="1" x14ac:dyDescent="0.3">
      <c r="E26" s="1"/>
      <c r="F26" s="1"/>
      <c r="G26" s="1"/>
      <c r="H26" s="1"/>
      <c r="I26" s="1"/>
      <c r="J26" s="1"/>
      <c r="K26" s="1"/>
      <c r="L26" s="1"/>
      <c r="M26" s="1"/>
      <c r="N26" s="1"/>
      <c r="O26" s="1"/>
      <c r="Q26"/>
      <c r="R26"/>
      <c r="S26"/>
      <c r="T26"/>
      <c r="U26"/>
      <c r="V26"/>
      <c r="W26"/>
      <c r="X26"/>
      <c r="Y26"/>
      <c r="Z26"/>
      <c r="AC26" s="106">
        <v>60</v>
      </c>
      <c r="AD26" s="93" t="e">
        <f t="shared" si="6"/>
        <v>#N/A</v>
      </c>
      <c r="AE26" s="115" t="e">
        <f t="shared" si="5"/>
        <v>#N/A</v>
      </c>
      <c r="AF26" s="115" t="e">
        <f t="shared" si="5"/>
        <v>#N/A</v>
      </c>
      <c r="AG26" s="115" t="e">
        <f t="shared" si="5"/>
        <v>#N/A</v>
      </c>
      <c r="AH26" s="115" t="e">
        <f t="shared" si="5"/>
        <v>#N/A</v>
      </c>
      <c r="AI26" s="115">
        <f t="shared" si="5"/>
        <v>92.4</v>
      </c>
      <c r="AJ26" s="115">
        <f t="shared" si="5"/>
        <v>95</v>
      </c>
      <c r="AK26" s="115" t="e">
        <f t="shared" si="5"/>
        <v>#N/A</v>
      </c>
      <c r="AL26" s="115" t="e">
        <f t="shared" si="5"/>
        <v>#N/A</v>
      </c>
      <c r="AM26" s="105">
        <f t="shared" si="5"/>
        <v>97.75</v>
      </c>
      <c r="AN26" s="105">
        <f t="shared" si="5"/>
        <v>99.1</v>
      </c>
    </row>
    <row r="27" spans="1:43" x14ac:dyDescent="0.25">
      <c r="E27" s="1"/>
      <c r="F27" s="1"/>
      <c r="G27" s="1"/>
      <c r="H27" s="1"/>
      <c r="I27" s="1"/>
      <c r="J27" s="1"/>
      <c r="K27" s="1"/>
      <c r="L27" s="1"/>
      <c r="M27" s="1"/>
      <c r="N27" s="1"/>
      <c r="O27" s="1"/>
      <c r="Q27"/>
      <c r="R27"/>
      <c r="S27"/>
      <c r="T27"/>
      <c r="U27"/>
      <c r="V27"/>
      <c r="W27"/>
      <c r="X27"/>
      <c r="Y27"/>
      <c r="Z27"/>
    </row>
    <row r="28" spans="1:43" ht="18.75" thickBot="1" x14ac:dyDescent="0.3">
      <c r="B28" s="32" t="s">
        <v>188</v>
      </c>
      <c r="E28" s="1"/>
      <c r="F28" s="1"/>
      <c r="G28" s="1"/>
      <c r="H28" s="1"/>
      <c r="I28" s="1"/>
      <c r="J28" s="1"/>
      <c r="K28" s="1"/>
      <c r="L28" s="1"/>
      <c r="M28" s="1"/>
      <c r="N28" s="1"/>
      <c r="O28" s="1"/>
      <c r="Q28"/>
      <c r="R28"/>
      <c r="S28"/>
      <c r="T28"/>
      <c r="U28"/>
      <c r="V28"/>
      <c r="W28"/>
      <c r="X28"/>
      <c r="Y28"/>
      <c r="Z28"/>
    </row>
    <row r="29" spans="1:43" ht="18.75" x14ac:dyDescent="0.3">
      <c r="C29" s="40" t="s">
        <v>189</v>
      </c>
      <c r="D29" s="45"/>
      <c r="E29" s="41"/>
      <c r="F29" s="41"/>
      <c r="G29" s="41"/>
      <c r="H29" s="41"/>
      <c r="I29" s="41"/>
      <c r="J29" s="41"/>
      <c r="K29" s="41"/>
      <c r="L29" s="41"/>
      <c r="M29" s="41"/>
      <c r="N29" s="41"/>
      <c r="O29" s="41"/>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22" t="e">
        <v>#N/A</v>
      </c>
      <c r="I30" s="22" t="e">
        <v>#N/A</v>
      </c>
      <c r="J30" s="22" t="e">
        <v>#N/A</v>
      </c>
      <c r="K30" s="22" t="e">
        <v>#N/A</v>
      </c>
      <c r="L30" s="22" t="e">
        <v>#N/A</v>
      </c>
      <c r="M30" s="22" t="e">
        <v>#N/A</v>
      </c>
      <c r="N30" s="22" t="e">
        <v>#N/A</v>
      </c>
      <c r="O30" s="67" t="e">
        <v>#N/A</v>
      </c>
      <c r="Q30" s="74"/>
      <c r="R30" s="74"/>
      <c r="S30" s="74"/>
      <c r="T30" s="74"/>
      <c r="U30" s="74"/>
      <c r="V30" s="74"/>
      <c r="W30" s="74"/>
      <c r="X30" s="74"/>
      <c r="Y30" s="74"/>
      <c r="Z30" s="74"/>
    </row>
    <row r="31" spans="1:43" x14ac:dyDescent="0.25">
      <c r="A31" s="52" t="str">
        <f>CONCATENATE(C29," - ",D31,"%")</f>
        <v>H2 - 10%</v>
      </c>
      <c r="C31" s="123"/>
      <c r="D31" s="94">
        <v>10</v>
      </c>
      <c r="E31" s="64" t="e">
        <v>#N/A</v>
      </c>
      <c r="F31" s="64" t="e">
        <v>#N/A</v>
      </c>
      <c r="G31" s="64" t="e">
        <v>#N/A</v>
      </c>
      <c r="H31" s="64">
        <v>10.199999999999999</v>
      </c>
      <c r="I31" s="64">
        <v>10</v>
      </c>
      <c r="J31" s="64">
        <v>10.6</v>
      </c>
      <c r="K31" s="64">
        <v>10.400000000000006</v>
      </c>
      <c r="L31" s="64" t="e">
        <v>#N/A</v>
      </c>
      <c r="M31" s="64">
        <v>10.400000000000006</v>
      </c>
      <c r="N31" s="64">
        <v>10</v>
      </c>
      <c r="O31" s="68">
        <v>10</v>
      </c>
      <c r="Q31" s="74"/>
      <c r="R31" s="74"/>
      <c r="S31" s="74"/>
      <c r="T31" s="74"/>
      <c r="U31" s="74"/>
      <c r="V31" s="74"/>
      <c r="W31" s="74"/>
      <c r="X31" s="74"/>
      <c r="Y31" s="74"/>
      <c r="Z31" s="74"/>
    </row>
    <row r="32" spans="1:43" x14ac:dyDescent="0.25">
      <c r="A32" s="52" t="str">
        <f>CONCATENATE(C29," - ",D32,"%")</f>
        <v>H2 - 20%</v>
      </c>
      <c r="C32" s="123"/>
      <c r="D32" s="94">
        <v>20</v>
      </c>
      <c r="E32" s="64" t="e">
        <v>#N/A</v>
      </c>
      <c r="F32" s="64" t="e">
        <v>#N/A</v>
      </c>
      <c r="G32" s="64" t="e">
        <v>#N/A</v>
      </c>
      <c r="H32" s="64" t="e">
        <v>#N/A</v>
      </c>
      <c r="I32" s="64" t="e">
        <v>#N/A</v>
      </c>
      <c r="J32" s="64" t="e">
        <v>#N/A</v>
      </c>
      <c r="K32" s="64" t="e">
        <v>#N/A</v>
      </c>
      <c r="L32" s="64" t="e">
        <v>#N/A</v>
      </c>
      <c r="M32" s="64" t="e">
        <v>#N/A</v>
      </c>
      <c r="N32" s="64">
        <v>20</v>
      </c>
      <c r="O32" s="68" t="e">
        <v>#N/A</v>
      </c>
      <c r="Q32" s="74"/>
      <c r="R32" s="74"/>
      <c r="S32" s="74"/>
      <c r="T32" s="74"/>
      <c r="U32" s="74"/>
      <c r="V32" s="74"/>
      <c r="W32" s="74"/>
      <c r="X32" s="74"/>
      <c r="Y32" s="74"/>
      <c r="Z32" s="74"/>
    </row>
    <row r="33" spans="1:26" x14ac:dyDescent="0.25">
      <c r="A33" s="52" t="str">
        <f>CONCATENATE(C29," - ",D33,"%")</f>
        <v>H2 - 23%</v>
      </c>
      <c r="C33" s="123"/>
      <c r="D33" s="94">
        <v>23</v>
      </c>
      <c r="E33" s="64" t="e">
        <v>#N/A</v>
      </c>
      <c r="F33" s="64">
        <v>22.9</v>
      </c>
      <c r="G33" s="64">
        <v>23</v>
      </c>
      <c r="H33" s="64">
        <v>23.3</v>
      </c>
      <c r="I33" s="64">
        <v>23.2</v>
      </c>
      <c r="J33" s="64">
        <v>23.6</v>
      </c>
      <c r="K33" s="64">
        <v>23</v>
      </c>
      <c r="L33" s="64">
        <v>23.07</v>
      </c>
      <c r="M33" s="64">
        <v>23</v>
      </c>
      <c r="N33" s="64">
        <v>23</v>
      </c>
      <c r="O33" s="68">
        <v>23</v>
      </c>
      <c r="Q33" s="74"/>
      <c r="R33" s="74"/>
      <c r="S33" s="74"/>
      <c r="T33" s="74"/>
      <c r="U33" s="74"/>
      <c r="V33" s="74"/>
      <c r="W33" s="74"/>
      <c r="X33" s="74"/>
      <c r="Y33" s="74"/>
      <c r="Z33" s="74"/>
    </row>
    <row r="34" spans="1:26" x14ac:dyDescent="0.25">
      <c r="A34" s="52" t="str">
        <f>CONCATENATE(C29," - ",D34,"%")</f>
        <v>H2 - 30%</v>
      </c>
      <c r="C34" s="123"/>
      <c r="D34" s="94">
        <v>30</v>
      </c>
      <c r="E34" s="64" t="e">
        <v>#N/A</v>
      </c>
      <c r="F34" s="64" t="e">
        <v>#N/A</v>
      </c>
      <c r="G34" s="64">
        <v>30</v>
      </c>
      <c r="H34" s="64">
        <v>30.4</v>
      </c>
      <c r="I34" s="64">
        <v>30.2</v>
      </c>
      <c r="J34" s="64">
        <v>30.5</v>
      </c>
      <c r="K34" s="64">
        <v>29.900000000000006</v>
      </c>
      <c r="L34" s="64"/>
      <c r="M34" s="64">
        <v>29.799999999999997</v>
      </c>
      <c r="N34" s="64">
        <v>30</v>
      </c>
      <c r="O34" s="68">
        <v>30</v>
      </c>
      <c r="Q34" s="74"/>
      <c r="R34" s="74"/>
      <c r="S34" s="74"/>
      <c r="T34" s="74"/>
      <c r="U34" s="74"/>
      <c r="V34" s="74"/>
      <c r="W34" s="74"/>
      <c r="X34" s="74"/>
      <c r="Y34" s="74"/>
      <c r="Z34" s="74"/>
    </row>
    <row r="35" spans="1:26" x14ac:dyDescent="0.25">
      <c r="A35" s="52" t="str">
        <f>CONCATENATE(C29," - ",D35,"%")</f>
        <v>H2 - 40%</v>
      </c>
      <c r="C35" s="123"/>
      <c r="D35" s="94">
        <v>40</v>
      </c>
      <c r="E35" s="64" t="e">
        <v>#N/A</v>
      </c>
      <c r="F35" s="64">
        <v>39.799999999999997</v>
      </c>
      <c r="G35" s="64">
        <v>40</v>
      </c>
      <c r="H35" s="64">
        <v>40.299999999999997</v>
      </c>
      <c r="I35" s="64">
        <v>40.1</v>
      </c>
      <c r="J35" s="64">
        <v>40</v>
      </c>
      <c r="K35" s="64">
        <v>40.200000000000003</v>
      </c>
      <c r="L35" s="64">
        <v>40.619999999999997</v>
      </c>
      <c r="M35" s="64">
        <v>40.200000000000003</v>
      </c>
      <c r="N35" s="64">
        <v>40</v>
      </c>
      <c r="O35" s="68">
        <v>40</v>
      </c>
      <c r="Q35" s="74"/>
      <c r="R35" s="74"/>
      <c r="S35" s="74"/>
      <c r="T35" s="74"/>
      <c r="U35" s="74"/>
      <c r="V35" s="74"/>
      <c r="W35" s="74"/>
      <c r="X35" s="74"/>
      <c r="Y35" s="74"/>
      <c r="Z35" s="74"/>
    </row>
    <row r="36" spans="1:26" x14ac:dyDescent="0.25">
      <c r="A36" s="52" t="str">
        <f>CONCATENATE(C29," - ",D36,"%")</f>
        <v>H2 - 50%</v>
      </c>
      <c r="C36" s="123"/>
      <c r="D36" s="94">
        <v>50</v>
      </c>
      <c r="E36" s="64">
        <v>50</v>
      </c>
      <c r="F36" s="64" t="e">
        <v>#N/A</v>
      </c>
      <c r="G36" s="64" t="e">
        <v>#N/A</v>
      </c>
      <c r="H36" s="64">
        <v>50</v>
      </c>
      <c r="I36" s="64">
        <v>50</v>
      </c>
      <c r="J36" s="64">
        <v>50</v>
      </c>
      <c r="K36" s="64">
        <v>50.2</v>
      </c>
      <c r="L36" s="64"/>
      <c r="M36" s="64">
        <v>49.9</v>
      </c>
      <c r="N36" s="64">
        <v>50</v>
      </c>
      <c r="O36" s="68">
        <v>50</v>
      </c>
      <c r="Q36" s="74"/>
      <c r="R36" s="74"/>
      <c r="S36" s="74"/>
      <c r="T36" s="74"/>
      <c r="U36" s="74"/>
      <c r="V36" s="74"/>
      <c r="W36" s="74"/>
      <c r="X36" s="74"/>
      <c r="Y36" s="74"/>
      <c r="Z36" s="74"/>
    </row>
    <row r="37" spans="1:26" ht="15.75" thickBot="1" x14ac:dyDescent="0.3">
      <c r="A37" s="52" t="str">
        <f>CONCATENATE(C29," - ",D37,"%")</f>
        <v>H2 - 60%</v>
      </c>
      <c r="C37" s="124"/>
      <c r="D37" s="95">
        <v>60</v>
      </c>
      <c r="E37" s="116" t="e">
        <v>#N/A</v>
      </c>
      <c r="F37" s="116" t="e">
        <v>#N/A</v>
      </c>
      <c r="G37" s="116" t="e">
        <v>#N/A</v>
      </c>
      <c r="H37" s="116" t="e">
        <v>#N/A</v>
      </c>
      <c r="I37" s="116">
        <v>60</v>
      </c>
      <c r="J37" s="116">
        <v>60</v>
      </c>
      <c r="K37" s="116">
        <v>60</v>
      </c>
      <c r="L37" s="116" t="e">
        <v>#N/A</v>
      </c>
      <c r="M37" s="116">
        <v>59.7</v>
      </c>
      <c r="N37" s="116">
        <v>60</v>
      </c>
      <c r="O37" s="112">
        <v>60</v>
      </c>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41" t="e">
        <v>#N/A</v>
      </c>
      <c r="J38" s="41" t="e">
        <v>#N/A</v>
      </c>
      <c r="K38" s="41" t="e">
        <v>#N/A</v>
      </c>
      <c r="L38" s="41" t="e">
        <v>#N/A</v>
      </c>
      <c r="M38" s="41" t="e">
        <v>#N/A</v>
      </c>
      <c r="N38" s="41" t="e">
        <v>#N/A</v>
      </c>
      <c r="O38" s="41" t="e">
        <v>#N/A</v>
      </c>
      <c r="Q38" s="73"/>
      <c r="R38" s="73"/>
      <c r="S38" s="73"/>
      <c r="T38" s="73"/>
      <c r="U38" s="73"/>
      <c r="V38" s="73"/>
      <c r="W38" s="73"/>
      <c r="X38" s="73"/>
      <c r="Y38" s="73"/>
      <c r="Z38" s="73"/>
    </row>
    <row r="39" spans="1:26" x14ac:dyDescent="0.25">
      <c r="A39" s="52" t="str">
        <f>CONCATENATE(C38," - ",D39,"%")</f>
        <v>Wobbe index - 0%</v>
      </c>
      <c r="C39" s="122" t="s">
        <v>124</v>
      </c>
      <c r="D39" s="11">
        <v>0</v>
      </c>
      <c r="E39" s="20">
        <v>50.660444703461138</v>
      </c>
      <c r="F39" s="20">
        <v>50.606323934612639</v>
      </c>
      <c r="G39" s="20">
        <v>53.470374515433974</v>
      </c>
      <c r="H39" s="20">
        <v>53.470641869311713</v>
      </c>
      <c r="I39" s="20">
        <v>53.470641869311713</v>
      </c>
      <c r="J39" s="20">
        <v>53.363593429870576</v>
      </c>
      <c r="K39" s="20">
        <v>50.606323934612639</v>
      </c>
      <c r="L39" s="20">
        <v>50.606323934612639</v>
      </c>
      <c r="M39" s="20">
        <v>50.606323934612639</v>
      </c>
      <c r="N39" s="20">
        <v>53.470641869311713</v>
      </c>
      <c r="O39" s="69">
        <v>51.135779802797963</v>
      </c>
      <c r="Q39" s="74"/>
      <c r="R39" s="74"/>
      <c r="S39" s="74"/>
      <c r="T39" s="74"/>
      <c r="U39" s="74"/>
      <c r="V39" s="74"/>
      <c r="W39" s="74"/>
      <c r="X39" s="74"/>
      <c r="Y39" s="74"/>
      <c r="Z39" s="74"/>
    </row>
    <row r="40" spans="1:26" x14ac:dyDescent="0.25">
      <c r="A40" s="52" t="str">
        <f>CONCATENATE(C38," - ",D40,"%")</f>
        <v>Wobbe index - 10%</v>
      </c>
      <c r="C40" s="123"/>
      <c r="D40" s="94">
        <v>10</v>
      </c>
      <c r="E40" s="64" t="e">
        <v>#N/A</v>
      </c>
      <c r="F40" s="64" t="e">
        <v>#N/A</v>
      </c>
      <c r="G40" s="64" t="e">
        <v>#N/A</v>
      </c>
      <c r="H40" s="64">
        <v>52.147481401353758</v>
      </c>
      <c r="I40" s="64">
        <v>52.173496179099764</v>
      </c>
      <c r="J40" s="64">
        <v>52.095446263135237</v>
      </c>
      <c r="K40" s="64">
        <v>49.329419593245554</v>
      </c>
      <c r="L40" s="64">
        <v>50.606323934612639</v>
      </c>
      <c r="M40" s="64">
        <v>49.329419593245554</v>
      </c>
      <c r="N40" s="64">
        <v>52.173496179099764</v>
      </c>
      <c r="O40" s="68">
        <v>49.819594993697791</v>
      </c>
      <c r="Q40" s="74"/>
      <c r="R40" s="74"/>
      <c r="S40" s="74"/>
      <c r="T40" s="74"/>
      <c r="U40" s="74"/>
      <c r="V40" s="74"/>
      <c r="W40" s="74"/>
      <c r="X40" s="74"/>
      <c r="Y40" s="74"/>
      <c r="Z40" s="74"/>
    </row>
    <row r="41" spans="1:26" x14ac:dyDescent="0.25">
      <c r="A41" s="52" t="str">
        <f>CONCATENATE(C38," - ",D41,"%")</f>
        <v>Wobbe index - 20%</v>
      </c>
      <c r="C41" s="123"/>
      <c r="D41" s="94">
        <v>20</v>
      </c>
      <c r="E41" s="64">
        <v>47.816798082918339</v>
      </c>
      <c r="F41" s="64" t="e">
        <v>#N/A</v>
      </c>
      <c r="G41" s="64" t="e">
        <v>#N/A</v>
      </c>
      <c r="H41" s="64" t="e">
        <v>#N/A</v>
      </c>
      <c r="I41" s="64" t="e">
        <v>#N/A</v>
      </c>
      <c r="J41" s="64" t="e">
        <v>#N/A</v>
      </c>
      <c r="K41" s="64" t="e">
        <v>#N/A</v>
      </c>
      <c r="L41" s="64" t="e">
        <v>#N/A</v>
      </c>
      <c r="M41" s="64" t="e">
        <v>#N/A</v>
      </c>
      <c r="N41" s="64">
        <v>50.871813973842947</v>
      </c>
      <c r="O41" s="68" t="e">
        <v>#N/A</v>
      </c>
      <c r="Q41" s="74"/>
      <c r="R41" s="74"/>
      <c r="S41" s="74"/>
      <c r="T41" s="74"/>
      <c r="U41" s="74"/>
      <c r="V41" s="74"/>
      <c r="W41" s="74"/>
      <c r="X41" s="74"/>
      <c r="Y41" s="74"/>
      <c r="Z41" s="74"/>
    </row>
    <row r="42" spans="1:26" x14ac:dyDescent="0.25">
      <c r="A42" s="52" t="str">
        <f>CONCATENATE(C38," - ",D42,"%")</f>
        <v>Wobbe index - 23%</v>
      </c>
      <c r="C42" s="123"/>
      <c r="D42" s="94">
        <v>23</v>
      </c>
      <c r="E42" s="64" t="e">
        <v>#N/A</v>
      </c>
      <c r="F42" s="64">
        <v>47.7898677854228</v>
      </c>
      <c r="G42" s="64">
        <v>50.481784325206007</v>
      </c>
      <c r="H42" s="64">
        <v>50.44281988382096</v>
      </c>
      <c r="I42" s="64">
        <v>50.455807101352953</v>
      </c>
      <c r="J42" s="64">
        <v>50.403863987115734</v>
      </c>
      <c r="K42" s="64">
        <v>47.777573656261602</v>
      </c>
      <c r="L42" s="64">
        <v>47.76896827469136</v>
      </c>
      <c r="M42" s="64">
        <v>47.777573656261602</v>
      </c>
      <c r="N42" s="64">
        <v>50.481784325206007</v>
      </c>
      <c r="O42" s="68">
        <v>48.103992140697635</v>
      </c>
      <c r="Q42" s="74"/>
      <c r="R42" s="74"/>
      <c r="S42" s="74"/>
      <c r="T42" s="74"/>
      <c r="U42" s="74"/>
      <c r="V42" s="74"/>
      <c r="W42" s="74"/>
      <c r="X42" s="74"/>
      <c r="Y42" s="74"/>
      <c r="Z42" s="74"/>
    </row>
    <row r="43" spans="1:26" x14ac:dyDescent="0.25">
      <c r="A43" s="52" t="str">
        <f>CONCATENATE(C38," - ",D43,"%")</f>
        <v>Wobbe index - 30%</v>
      </c>
      <c r="C43" s="123"/>
      <c r="D43" s="94">
        <v>30</v>
      </c>
      <c r="E43" s="64">
        <v>45.740474782549136</v>
      </c>
      <c r="F43" s="64" t="e">
        <v>#N/A</v>
      </c>
      <c r="G43" s="64">
        <v>49.575654899010907</v>
      </c>
      <c r="H43" s="64">
        <v>49.524130441696258</v>
      </c>
      <c r="I43" s="64">
        <v>49.54988829576493</v>
      </c>
      <c r="J43" s="64">
        <v>49.511254849428553</v>
      </c>
      <c r="K43" s="64">
        <v>46.932180038031994</v>
      </c>
      <c r="L43" s="64">
        <v>47.76896827469136</v>
      </c>
      <c r="M43" s="64">
        <v>46.944378270692241</v>
      </c>
      <c r="N43" s="64">
        <v>49.575654899010907</v>
      </c>
      <c r="O43" s="68">
        <v>47.168526611827566</v>
      </c>
      <c r="Q43" s="74"/>
      <c r="R43" s="74"/>
      <c r="S43" s="74"/>
      <c r="T43" s="74"/>
      <c r="U43" s="74"/>
      <c r="V43" s="74"/>
      <c r="W43" s="74"/>
      <c r="X43" s="74"/>
      <c r="Y43" s="74"/>
      <c r="Z43" s="74"/>
    </row>
    <row r="44" spans="1:26" x14ac:dyDescent="0.25">
      <c r="A44" s="52" t="str">
        <f>CONCATENATE(C38," - ",D44,"%")</f>
        <v>Wobbe index - 40%</v>
      </c>
      <c r="C44" s="123"/>
      <c r="D44" s="94">
        <v>40</v>
      </c>
      <c r="E44" s="64" t="e">
        <v>#N/A</v>
      </c>
      <c r="F44" s="64">
        <v>45.738220760240203</v>
      </c>
      <c r="G44" s="64">
        <v>48.30190909070317</v>
      </c>
      <c r="H44" s="64">
        <v>48.264304063331714</v>
      </c>
      <c r="I44" s="64">
        <v>48.289369055105148</v>
      </c>
      <c r="J44" s="64">
        <v>48.30190909070317</v>
      </c>
      <c r="K44" s="64">
        <v>45.690738248632918</v>
      </c>
      <c r="L44" s="64">
        <v>45.640963982841029</v>
      </c>
      <c r="M44" s="64">
        <v>45.690738248632918</v>
      </c>
      <c r="N44" s="64">
        <v>48.30190909070317</v>
      </c>
      <c r="O44" s="68">
        <v>45.855444639026508</v>
      </c>
      <c r="Q44" s="74"/>
      <c r="R44" s="74"/>
      <c r="S44" s="74"/>
      <c r="T44" s="74"/>
      <c r="U44" s="74"/>
      <c r="V44" s="74"/>
      <c r="W44" s="74"/>
      <c r="X44" s="74"/>
      <c r="Y44" s="74"/>
      <c r="Z44" s="74"/>
    </row>
    <row r="45" spans="1:26" x14ac:dyDescent="0.25">
      <c r="A45" s="52" t="str">
        <f>CONCATENATE(C38," - ",D45,"%")</f>
        <v>Wobbe index - 50%</v>
      </c>
      <c r="C45" s="123"/>
      <c r="D45" s="94">
        <v>50</v>
      </c>
      <c r="E45" s="64" t="e">
        <v>#N/A</v>
      </c>
      <c r="F45" s="64" t="e">
        <v>#N/A</v>
      </c>
      <c r="G45" s="64" t="e">
        <v>#N/A</v>
      </c>
      <c r="H45" s="64">
        <v>47.050305414760984</v>
      </c>
      <c r="I45" s="64">
        <v>47.079761005201682</v>
      </c>
      <c r="J45" s="64">
        <v>47.079761005201682</v>
      </c>
      <c r="K45" s="64">
        <v>44.535442661758651</v>
      </c>
      <c r="L45" s="64">
        <v>45.681250853159732</v>
      </c>
      <c r="M45" s="64">
        <v>44.568978118475336</v>
      </c>
      <c r="N45" s="64">
        <v>47.079761005201682</v>
      </c>
      <c r="O45" s="68">
        <v>44.583339618183864</v>
      </c>
      <c r="Q45" s="74"/>
      <c r="R45" s="74"/>
      <c r="S45" s="74"/>
      <c r="T45" s="74"/>
      <c r="U45" s="74"/>
      <c r="V45" s="74"/>
      <c r="W45" s="74"/>
      <c r="X45" s="74"/>
      <c r="Y45" s="74"/>
      <c r="Z45" s="74"/>
    </row>
    <row r="46" spans="1:26" ht="15.75" thickBot="1" x14ac:dyDescent="0.3">
      <c r="A46" s="52" t="str">
        <f>CONCATENATE(C38," - ",D46,"%")</f>
        <v>Wobbe index - 60%</v>
      </c>
      <c r="C46" s="124"/>
      <c r="D46" s="95">
        <v>60</v>
      </c>
      <c r="E46" s="116" t="e">
        <v>#N/A</v>
      </c>
      <c r="F46" s="116" t="e">
        <v>#N/A</v>
      </c>
      <c r="G46" s="116" t="e">
        <v>#N/A</v>
      </c>
      <c r="H46" s="116" t="e">
        <v>#N/A</v>
      </c>
      <c r="I46" s="116" t="e">
        <v>#N/A</v>
      </c>
      <c r="J46" s="116">
        <v>45.962003428054807</v>
      </c>
      <c r="K46" s="116">
        <v>43.499908601225449</v>
      </c>
      <c r="L46" s="116" t="e">
        <v>#N/A</v>
      </c>
      <c r="M46" s="116">
        <v>43.529458535613067</v>
      </c>
      <c r="N46" s="116">
        <v>45.962003428054807</v>
      </c>
      <c r="O46" s="112">
        <v>43.399425765234341</v>
      </c>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41" t="e">
        <v>#N/A</v>
      </c>
      <c r="J47" s="41" t="e">
        <v>#N/A</v>
      </c>
      <c r="K47" s="41" t="e">
        <v>#N/A</v>
      </c>
      <c r="L47" s="41" t="e">
        <v>#N/A</v>
      </c>
      <c r="M47" s="41" t="e">
        <v>#N/A</v>
      </c>
      <c r="N47" s="41" t="e">
        <v>#N/A</v>
      </c>
      <c r="O47" s="41" t="e">
        <v>#N/A</v>
      </c>
      <c r="Q47" s="73"/>
      <c r="R47" s="73"/>
      <c r="S47" s="73"/>
      <c r="T47" s="73"/>
      <c r="U47" s="73"/>
      <c r="V47" s="73"/>
      <c r="W47" s="73"/>
      <c r="X47" s="73"/>
      <c r="Y47" s="73"/>
      <c r="Z47" s="73"/>
    </row>
    <row r="48" spans="1:26" x14ac:dyDescent="0.25">
      <c r="A48" s="52" t="str">
        <f>CONCATENATE(C47," - ",D48,"%")</f>
        <v>Efficiency (Hi) - 0%</v>
      </c>
      <c r="C48" s="122" t="s">
        <v>124</v>
      </c>
      <c r="D48" s="11">
        <v>0</v>
      </c>
      <c r="E48" s="20">
        <v>81.103730221472404</v>
      </c>
      <c r="F48" s="20">
        <v>84.790475507246484</v>
      </c>
      <c r="G48" s="20">
        <v>86.271662000000006</v>
      </c>
      <c r="H48" s="20">
        <v>89.942145145629965</v>
      </c>
      <c r="I48" s="20">
        <v>89.9</v>
      </c>
      <c r="J48" s="20">
        <v>92.1</v>
      </c>
      <c r="K48" s="20">
        <v>96.7</v>
      </c>
      <c r="L48" s="20">
        <v>93.178159593443326</v>
      </c>
      <c r="M48" s="20">
        <v>99.3</v>
      </c>
      <c r="N48" s="20">
        <v>98.05</v>
      </c>
      <c r="O48" s="69">
        <v>95.5</v>
      </c>
      <c r="Q48" s="74"/>
      <c r="R48" s="74"/>
      <c r="S48" s="74"/>
      <c r="T48" s="74"/>
      <c r="U48" s="74"/>
      <c r="V48" s="74"/>
      <c r="W48" s="74"/>
      <c r="X48" s="74"/>
      <c r="Y48" s="74"/>
      <c r="Z48" s="74"/>
    </row>
    <row r="49" spans="1:26" x14ac:dyDescent="0.25">
      <c r="A49" s="52" t="str">
        <f>CONCATENATE(C47," - ",D49,"%")</f>
        <v>Efficiency (Hi) - 10%</v>
      </c>
      <c r="C49" s="123"/>
      <c r="D49" s="94">
        <v>10</v>
      </c>
      <c r="E49" s="64" t="e">
        <v>#N/A</v>
      </c>
      <c r="F49" s="64" t="e">
        <v>#N/A</v>
      </c>
      <c r="G49" s="64" t="e">
        <v>#N/A</v>
      </c>
      <c r="H49" s="64">
        <v>89.797336331952977</v>
      </c>
      <c r="I49" s="64">
        <v>89.6</v>
      </c>
      <c r="J49" s="64">
        <v>92.4</v>
      </c>
      <c r="K49" s="64">
        <v>96.8</v>
      </c>
      <c r="L49" s="64" t="e">
        <v>#N/A</v>
      </c>
      <c r="M49" s="64">
        <v>99.8</v>
      </c>
      <c r="N49" s="64">
        <v>97.8</v>
      </c>
      <c r="O49" s="68">
        <v>96.6</v>
      </c>
      <c r="Q49" s="74"/>
      <c r="R49" s="74"/>
      <c r="S49" s="74"/>
      <c r="T49" s="74"/>
      <c r="U49" s="74"/>
      <c r="V49" s="74"/>
      <c r="W49" s="74"/>
      <c r="X49" s="74"/>
      <c r="Y49" s="74"/>
      <c r="Z49" s="74"/>
    </row>
    <row r="50" spans="1:26" x14ac:dyDescent="0.25">
      <c r="A50" s="52" t="str">
        <f>CONCATENATE(C47," - ",D50,"%")</f>
        <v>Efficiency (Hi) - 20%</v>
      </c>
      <c r="C50" s="123"/>
      <c r="D50" s="94">
        <v>20</v>
      </c>
      <c r="E50" s="64" t="e">
        <v>#N/A</v>
      </c>
      <c r="F50" s="64" t="e">
        <v>#N/A</v>
      </c>
      <c r="G50" s="64" t="e">
        <v>#N/A</v>
      </c>
      <c r="H50" s="64" t="e">
        <v>#N/A</v>
      </c>
      <c r="I50" s="64" t="e">
        <v>#N/A</v>
      </c>
      <c r="J50" s="64" t="e">
        <v>#N/A</v>
      </c>
      <c r="K50" s="64" t="e">
        <v>#N/A</v>
      </c>
      <c r="L50" s="64" t="e">
        <v>#N/A</v>
      </c>
      <c r="M50" s="64" t="e">
        <v>#N/A</v>
      </c>
      <c r="N50" s="64">
        <v>98.149999999999991</v>
      </c>
      <c r="O50" s="68" t="e">
        <v>#N/A</v>
      </c>
      <c r="Q50" s="74"/>
      <c r="R50" s="74"/>
      <c r="S50" s="74"/>
      <c r="T50" s="74"/>
      <c r="U50" s="74"/>
      <c r="V50" s="74"/>
      <c r="W50" s="74"/>
      <c r="X50" s="74"/>
      <c r="Y50" s="74"/>
      <c r="Z50" s="74"/>
    </row>
    <row r="51" spans="1:26" x14ac:dyDescent="0.25">
      <c r="A51" s="52" t="str">
        <f>CONCATENATE(C47," - ",D51,"%")</f>
        <v>Efficiency (Hi) - 23%</v>
      </c>
      <c r="C51" s="123"/>
      <c r="D51" s="94">
        <v>23</v>
      </c>
      <c r="E51" s="64" t="e">
        <v>#N/A</v>
      </c>
      <c r="F51" s="64">
        <v>85.747577748563629</v>
      </c>
      <c r="G51" s="64">
        <v>86.388309190093224</v>
      </c>
      <c r="H51" s="64">
        <v>90.318089485195969</v>
      </c>
      <c r="I51" s="64">
        <v>89.8</v>
      </c>
      <c r="J51" s="64">
        <v>92.5</v>
      </c>
      <c r="K51" s="64">
        <v>96.8</v>
      </c>
      <c r="L51" s="64">
        <v>98.902253690430726</v>
      </c>
      <c r="M51" s="64">
        <v>99.6</v>
      </c>
      <c r="N51" s="64">
        <v>97.75</v>
      </c>
      <c r="O51" s="68">
        <v>97</v>
      </c>
      <c r="Q51" s="74"/>
      <c r="R51" s="74"/>
      <c r="S51" s="74"/>
      <c r="T51" s="74"/>
      <c r="U51" s="74"/>
      <c r="V51" s="74"/>
      <c r="W51" s="74"/>
      <c r="X51" s="74"/>
      <c r="Y51" s="74"/>
      <c r="Z51" s="74"/>
    </row>
    <row r="52" spans="1:26" ht="19.5" customHeight="1" x14ac:dyDescent="0.25">
      <c r="A52" s="52" t="str">
        <f>CONCATENATE(C47," - ",D52,"%")</f>
        <v>Efficiency (Hi) - 30%</v>
      </c>
      <c r="C52" s="123"/>
      <c r="D52" s="94">
        <v>30</v>
      </c>
      <c r="E52" s="64">
        <v>81.424223574431593</v>
      </c>
      <c r="F52" s="64" t="e">
        <v>#N/A</v>
      </c>
      <c r="G52" s="64">
        <v>87.223849640995098</v>
      </c>
      <c r="H52" s="64">
        <v>90.460520271692729</v>
      </c>
      <c r="I52" s="64">
        <v>90.1</v>
      </c>
      <c r="J52" s="64">
        <v>92.6</v>
      </c>
      <c r="K52" s="64">
        <v>96.9</v>
      </c>
      <c r="L52" s="64" t="e">
        <v>#N/A</v>
      </c>
      <c r="M52" s="64">
        <v>99.4</v>
      </c>
      <c r="N52" s="64">
        <v>97.88</v>
      </c>
      <c r="O52" s="68">
        <v>97</v>
      </c>
      <c r="Q52" s="74"/>
      <c r="R52" s="74"/>
      <c r="S52" s="74"/>
      <c r="T52" s="74"/>
      <c r="U52" s="74"/>
      <c r="V52" s="74"/>
      <c r="W52" s="74"/>
      <c r="X52" s="74"/>
      <c r="Y52" s="74"/>
      <c r="Z52" s="74"/>
    </row>
    <row r="53" spans="1:26" ht="19.5" customHeight="1" x14ac:dyDescent="0.25">
      <c r="A53" s="52" t="str">
        <f>CONCATENATE(C47," - ",D53,"%")</f>
        <v>Efficiency (Hi) - 40%</v>
      </c>
      <c r="C53" s="123"/>
      <c r="D53" s="94">
        <v>40</v>
      </c>
      <c r="E53" s="64" t="e">
        <v>#N/A</v>
      </c>
      <c r="F53" s="64">
        <v>84.843722431928796</v>
      </c>
      <c r="G53" s="64">
        <v>86.89715780296369</v>
      </c>
      <c r="H53" s="64">
        <v>90.738676352846753</v>
      </c>
      <c r="I53" s="64">
        <v>90.6</v>
      </c>
      <c r="J53" s="64">
        <v>92.1</v>
      </c>
      <c r="K53" s="64">
        <v>97.5</v>
      </c>
      <c r="L53" s="64">
        <v>99.985805868569273</v>
      </c>
      <c r="M53" s="64">
        <v>100.2</v>
      </c>
      <c r="N53" s="64">
        <v>97.8</v>
      </c>
      <c r="O53" s="68">
        <v>96.7</v>
      </c>
      <c r="Q53" s="74"/>
      <c r="R53" s="74"/>
      <c r="S53" s="74"/>
      <c r="T53" s="74"/>
      <c r="U53" s="74"/>
      <c r="V53" s="74"/>
      <c r="W53" s="74"/>
      <c r="X53" s="74"/>
      <c r="Y53" s="74"/>
      <c r="Z53" s="74"/>
    </row>
    <row r="54" spans="1:26" ht="19.5" customHeight="1" x14ac:dyDescent="0.25">
      <c r="A54" s="52" t="str">
        <f>CONCATENATE(C47," - ",D54,"%")</f>
        <v>Efficiency (Hi) - 50%</v>
      </c>
      <c r="C54" s="123"/>
      <c r="D54" s="94">
        <v>50</v>
      </c>
      <c r="E54" s="64">
        <v>81.238849676894205</v>
      </c>
      <c r="F54" s="64" t="e">
        <v>#N/A</v>
      </c>
      <c r="G54" s="64" t="e">
        <v>#N/A</v>
      </c>
      <c r="H54" s="64">
        <v>90.913205209870512</v>
      </c>
      <c r="I54" s="64">
        <v>90.6</v>
      </c>
      <c r="J54" s="64">
        <v>92.4</v>
      </c>
      <c r="K54" s="64">
        <v>97.9</v>
      </c>
      <c r="L54" s="64" t="e">
        <v>#N/A</v>
      </c>
      <c r="M54" s="64">
        <v>100.1</v>
      </c>
      <c r="N54" s="64">
        <v>97.85</v>
      </c>
      <c r="O54" s="68">
        <v>98.1</v>
      </c>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6" t="e">
        <v>#N/A</v>
      </c>
      <c r="I55" s="116" t="e">
        <v>#N/A</v>
      </c>
      <c r="J55" s="116">
        <v>92.7</v>
      </c>
      <c r="K55" s="116">
        <v>97.9</v>
      </c>
      <c r="L55" s="116" t="e">
        <v>#N/A</v>
      </c>
      <c r="M55" s="116">
        <v>100.4</v>
      </c>
      <c r="N55" s="116">
        <v>97.9</v>
      </c>
      <c r="O55" s="112">
        <v>98.2</v>
      </c>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41" t="e">
        <v>#N/A</v>
      </c>
      <c r="J56" s="41" t="e">
        <v>#N/A</v>
      </c>
      <c r="K56" s="41" t="e">
        <v>#N/A</v>
      </c>
      <c r="L56" s="41" t="e">
        <v>#N/A</v>
      </c>
      <c r="M56" s="41" t="e">
        <v>#N/A</v>
      </c>
      <c r="N56" s="41" t="e">
        <v>#N/A</v>
      </c>
      <c r="O56" s="41" t="e">
        <v>#N/A</v>
      </c>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51.163745649392972</v>
      </c>
      <c r="F57" s="20">
        <v>3.4472341862699829</v>
      </c>
      <c r="G57" s="20">
        <v>86.082229522274645</v>
      </c>
      <c r="H57" s="20">
        <v>60.8</v>
      </c>
      <c r="I57" s="20">
        <v>9.6</v>
      </c>
      <c r="J57" s="20">
        <v>53</v>
      </c>
      <c r="K57" s="20">
        <v>53.3</v>
      </c>
      <c r="L57" s="20">
        <v>7.5748932577382861</v>
      </c>
      <c r="M57" s="20">
        <v>107.5</v>
      </c>
      <c r="N57" s="20">
        <v>88.744684828122899</v>
      </c>
      <c r="O57" s="69">
        <v>138</v>
      </c>
      <c r="Q57" s="74"/>
      <c r="R57" s="74"/>
      <c r="S57" s="74"/>
      <c r="T57" s="74"/>
      <c r="U57" s="74"/>
      <c r="V57" s="74"/>
      <c r="W57" s="74"/>
      <c r="X57" s="74"/>
      <c r="Y57" s="74"/>
      <c r="Z57" s="74"/>
    </row>
    <row r="58" spans="1:26" ht="19.5" customHeight="1" x14ac:dyDescent="0.25">
      <c r="A58" s="52" t="str">
        <f>CONCATENATE(C56," - ",D58,"%")</f>
        <v>CO emissions - 10%</v>
      </c>
      <c r="C58" s="123"/>
      <c r="D58" s="94">
        <v>10</v>
      </c>
      <c r="E58" s="64" t="e">
        <v>#N/A</v>
      </c>
      <c r="F58" s="64" t="e">
        <v>#N/A</v>
      </c>
      <c r="G58" s="64" t="e">
        <v>#N/A</v>
      </c>
      <c r="H58" s="64">
        <v>35</v>
      </c>
      <c r="I58" s="64">
        <v>11.2</v>
      </c>
      <c r="J58" s="64">
        <v>43.6</v>
      </c>
      <c r="K58" s="64">
        <v>42.9</v>
      </c>
      <c r="L58" s="113" t="e">
        <v>#N/A</v>
      </c>
      <c r="M58" s="64">
        <v>75.5</v>
      </c>
      <c r="N58" s="64">
        <v>56.0977889406144</v>
      </c>
      <c r="O58" s="68">
        <v>132</v>
      </c>
      <c r="Q58" s="74"/>
      <c r="R58" s="74"/>
      <c r="S58" s="74"/>
      <c r="T58" s="74"/>
      <c r="U58" s="74"/>
      <c r="V58" s="74"/>
      <c r="W58" s="74"/>
      <c r="X58" s="74"/>
      <c r="Y58" s="74"/>
      <c r="Z58" s="74"/>
    </row>
    <row r="59" spans="1:26" x14ac:dyDescent="0.25">
      <c r="A59" s="52" t="str">
        <f>CONCATENATE(C56," - ",D59,"%")</f>
        <v>CO emissions - 20%</v>
      </c>
      <c r="C59" s="123"/>
      <c r="D59" s="94">
        <v>20</v>
      </c>
      <c r="E59" s="64">
        <v>27.182939082041713</v>
      </c>
      <c r="F59" s="64" t="e">
        <v>#N/A</v>
      </c>
      <c r="G59" s="64" t="e">
        <v>#N/A</v>
      </c>
      <c r="H59" s="64" t="e">
        <v>#N/A</v>
      </c>
      <c r="I59" s="64" t="e">
        <v>#N/A</v>
      </c>
      <c r="J59" s="64" t="e">
        <v>#N/A</v>
      </c>
      <c r="K59" s="64" t="e">
        <v>#N/A</v>
      </c>
      <c r="L59" s="64" t="e">
        <v>#N/A</v>
      </c>
      <c r="M59" s="64" t="e">
        <v>#N/A</v>
      </c>
      <c r="N59" s="64">
        <v>41.812755002598685</v>
      </c>
      <c r="O59" s="68" t="e">
        <v>#N/A</v>
      </c>
      <c r="Q59" s="74"/>
      <c r="R59" s="74"/>
      <c r="S59" s="74"/>
      <c r="T59" s="74"/>
      <c r="U59" s="74"/>
      <c r="V59" s="74"/>
      <c r="W59" s="74"/>
      <c r="X59" s="74"/>
      <c r="Y59" s="74"/>
      <c r="Z59" s="74"/>
    </row>
    <row r="60" spans="1:26" x14ac:dyDescent="0.25">
      <c r="A60" s="52" t="str">
        <f>CONCATENATE(C56," - ",D60,"%")</f>
        <v>CO emissions - 23%</v>
      </c>
      <c r="C60" s="123"/>
      <c r="D60" s="94">
        <v>23</v>
      </c>
      <c r="E60" s="64" t="e">
        <v>#N/A</v>
      </c>
      <c r="F60" s="64">
        <v>2.8687829380064493</v>
      </c>
      <c r="G60" s="64">
        <v>42.695643459291546</v>
      </c>
      <c r="H60" s="64">
        <v>21.4</v>
      </c>
      <c r="I60" s="64">
        <v>14.1</v>
      </c>
      <c r="J60" s="64">
        <v>33.299999999999997</v>
      </c>
      <c r="K60" s="64">
        <v>34.5</v>
      </c>
      <c r="L60" s="64">
        <v>6.9386241648158489</v>
      </c>
      <c r="M60" s="64">
        <v>53.7</v>
      </c>
      <c r="N60" s="64">
        <v>40.286058584786744</v>
      </c>
      <c r="O60" s="68">
        <v>134</v>
      </c>
      <c r="Q60" s="74"/>
      <c r="R60" s="74"/>
      <c r="S60" s="74"/>
      <c r="T60" s="74"/>
      <c r="U60" s="74"/>
      <c r="V60" s="74"/>
      <c r="W60" s="74"/>
      <c r="X60" s="74"/>
      <c r="Y60" s="74"/>
      <c r="Z60" s="74"/>
    </row>
    <row r="61" spans="1:26" x14ac:dyDescent="0.25">
      <c r="A61" s="52" t="str">
        <f>CONCATENATE(C56," - ",D61,"%")</f>
        <v>CO emissions - 30%</v>
      </c>
      <c r="C61" s="123"/>
      <c r="D61" s="94">
        <v>30</v>
      </c>
      <c r="E61" s="64">
        <v>20.664016743563383</v>
      </c>
      <c r="F61" s="64" t="e">
        <v>#N/A</v>
      </c>
      <c r="G61" s="64">
        <v>35.893927041515326</v>
      </c>
      <c r="H61" s="64">
        <v>16.8</v>
      </c>
      <c r="I61" s="64">
        <v>15.8</v>
      </c>
      <c r="J61" s="64">
        <v>30.2</v>
      </c>
      <c r="K61" s="64">
        <v>30.5</v>
      </c>
      <c r="L61" s="113" t="e">
        <v>#N/A</v>
      </c>
      <c r="M61" s="64">
        <v>44.8</v>
      </c>
      <c r="N61" s="64">
        <v>29.895834841756123</v>
      </c>
      <c r="O61" s="68">
        <v>129</v>
      </c>
      <c r="Q61" s="74"/>
      <c r="R61" s="74"/>
      <c r="S61" s="74"/>
      <c r="T61" s="74"/>
      <c r="U61" s="74"/>
      <c r="V61" s="74"/>
      <c r="W61" s="74"/>
      <c r="X61" s="74"/>
      <c r="Y61" s="74"/>
      <c r="Z61" s="74"/>
    </row>
    <row r="62" spans="1:26" x14ac:dyDescent="0.25">
      <c r="A62" s="52" t="str">
        <f>CONCATENATE(C56," - ",D62,"%")</f>
        <v>CO emissions - 40%</v>
      </c>
      <c r="C62" s="123"/>
      <c r="D62" s="94">
        <v>40</v>
      </c>
      <c r="E62" s="64" t="e">
        <v>#N/A</v>
      </c>
      <c r="F62" s="64">
        <v>1.608776630502776</v>
      </c>
      <c r="G62" s="64">
        <v>26.130913746228845</v>
      </c>
      <c r="H62" s="64">
        <v>12.6</v>
      </c>
      <c r="I62" s="64">
        <v>8.1</v>
      </c>
      <c r="J62" s="64">
        <v>26.2</v>
      </c>
      <c r="K62" s="64">
        <v>26.5</v>
      </c>
      <c r="L62" s="64">
        <v>6.6313873111492674</v>
      </c>
      <c r="M62" s="64">
        <v>30.6</v>
      </c>
      <c r="N62" s="64">
        <v>22.013727164750577</v>
      </c>
      <c r="O62" s="68">
        <v>118</v>
      </c>
      <c r="Q62" s="74"/>
      <c r="R62" s="74"/>
      <c r="S62" s="74"/>
      <c r="T62" s="74"/>
      <c r="U62" s="74"/>
      <c r="V62" s="74"/>
      <c r="W62" s="74"/>
      <c r="X62" s="74"/>
      <c r="Y62" s="74"/>
      <c r="Z62" s="74"/>
    </row>
    <row r="63" spans="1:26" x14ac:dyDescent="0.25">
      <c r="A63" s="52" t="str">
        <f>CONCATENATE(C56," - ",D63,"%")</f>
        <v>CO emissions - 50%</v>
      </c>
      <c r="C63" s="123"/>
      <c r="D63" s="94">
        <v>50</v>
      </c>
      <c r="E63" s="64">
        <v>14.636371394519227</v>
      </c>
      <c r="F63" s="64" t="e">
        <v>#N/A</v>
      </c>
      <c r="G63" s="64" t="e">
        <v>#N/A</v>
      </c>
      <c r="H63" s="64">
        <v>9.9</v>
      </c>
      <c r="I63" s="64">
        <v>9.8000000000000007</v>
      </c>
      <c r="J63" s="64">
        <v>24.4</v>
      </c>
      <c r="K63" s="64">
        <v>23.4</v>
      </c>
      <c r="L63" s="113" t="e">
        <v>#N/A</v>
      </c>
      <c r="M63" s="64">
        <v>21.9</v>
      </c>
      <c r="N63" s="64">
        <v>16.324231476779563</v>
      </c>
      <c r="O63" s="68">
        <v>121</v>
      </c>
      <c r="Q63" s="74"/>
      <c r="R63" s="74"/>
      <c r="S63" s="74"/>
      <c r="T63" s="74"/>
      <c r="U63" s="74"/>
      <c r="V63" s="74"/>
      <c r="W63" s="74"/>
      <c r="X63" s="74"/>
      <c r="Y63" s="74"/>
      <c r="Z63" s="74"/>
    </row>
    <row r="64" spans="1:26" ht="15.75" thickBot="1" x14ac:dyDescent="0.3">
      <c r="A64" s="52" t="str">
        <f>CONCATENATE(C56," - ",D64,"%")</f>
        <v>CO emissions - 60%</v>
      </c>
      <c r="C64" s="124"/>
      <c r="D64" s="95">
        <v>60</v>
      </c>
      <c r="E64" s="116" t="e">
        <v>#N/A</v>
      </c>
      <c r="F64" s="116" t="e">
        <v>#N/A</v>
      </c>
      <c r="G64" s="116" t="e">
        <v>#N/A</v>
      </c>
      <c r="H64" s="116" t="e">
        <v>#N/A</v>
      </c>
      <c r="I64" s="116" t="e">
        <v>#N/A</v>
      </c>
      <c r="J64" s="116">
        <v>23.1</v>
      </c>
      <c r="K64" s="116">
        <v>21.4</v>
      </c>
      <c r="L64" s="116" t="e">
        <v>#N/A</v>
      </c>
      <c r="M64" s="116">
        <v>14.5</v>
      </c>
      <c r="N64" s="116">
        <v>11.951907154571563</v>
      </c>
      <c r="O64" s="112">
        <v>117</v>
      </c>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41" t="e">
        <v>#N/A</v>
      </c>
      <c r="J65" s="41" t="e">
        <v>#N/A</v>
      </c>
      <c r="K65" s="41" t="e">
        <v>#N/A</v>
      </c>
      <c r="L65" s="41" t="e">
        <v>#N/A</v>
      </c>
      <c r="M65" s="41" t="e">
        <v>#N/A</v>
      </c>
      <c r="N65" s="41" t="e">
        <v>#N/A</v>
      </c>
      <c r="O65" s="41" t="e">
        <v>#N/A</v>
      </c>
      <c r="Q65" s="73"/>
      <c r="R65" s="73"/>
      <c r="S65" s="73"/>
      <c r="T65" s="73"/>
      <c r="U65" s="73"/>
      <c r="V65" s="73"/>
      <c r="W65" s="73"/>
      <c r="X65" s="73"/>
      <c r="Y65" s="73"/>
      <c r="Z65" s="73"/>
    </row>
    <row r="66" spans="1:26" ht="42" customHeight="1" x14ac:dyDescent="0.25">
      <c r="A66" s="52" t="str">
        <f>CONCATENATE(C65," - ",D66,"%")</f>
        <v>NOx emissions - 0%</v>
      </c>
      <c r="C66" s="122" t="s">
        <v>124</v>
      </c>
      <c r="D66" s="11">
        <v>0</v>
      </c>
      <c r="E66" s="20">
        <v>147.61998744742894</v>
      </c>
      <c r="F66" s="20">
        <v>67.389540483473354</v>
      </c>
      <c r="G66" s="20">
        <v>52.973679706015162</v>
      </c>
      <c r="H66" s="20">
        <v>54.4</v>
      </c>
      <c r="I66" s="20">
        <v>25</v>
      </c>
      <c r="J66" s="20">
        <v>29.4</v>
      </c>
      <c r="K66" s="20">
        <v>132.80000000000001</v>
      </c>
      <c r="L66" s="20">
        <v>103.80133688158064</v>
      </c>
      <c r="M66" s="20">
        <v>41.4</v>
      </c>
      <c r="N66" s="20">
        <v>54.65865815550297</v>
      </c>
      <c r="O66" s="69">
        <v>34</v>
      </c>
      <c r="Q66" s="74"/>
      <c r="R66" s="74"/>
      <c r="S66" s="74"/>
      <c r="T66" s="74"/>
      <c r="U66" s="74"/>
      <c r="V66" s="74"/>
      <c r="W66" s="74"/>
      <c r="X66" s="74"/>
      <c r="Y66" s="74"/>
      <c r="Z66" s="74"/>
    </row>
    <row r="67" spans="1:26" x14ac:dyDescent="0.25">
      <c r="A67" s="52" t="str">
        <f>CONCATENATE(C65," - ",D67,"%")</f>
        <v>NOx emissions - 10%</v>
      </c>
      <c r="C67" s="123"/>
      <c r="D67" s="94">
        <v>10</v>
      </c>
      <c r="E67" s="64" t="e">
        <v>#N/A</v>
      </c>
      <c r="F67" s="64" t="e">
        <v>#N/A</v>
      </c>
      <c r="G67" s="64" t="e">
        <v>#N/A</v>
      </c>
      <c r="H67" s="64">
        <v>41.9</v>
      </c>
      <c r="I67" s="64">
        <v>19</v>
      </c>
      <c r="J67" s="64">
        <v>23</v>
      </c>
      <c r="K67" s="64">
        <v>131.6</v>
      </c>
      <c r="L67" s="113" t="e">
        <v>#N/A</v>
      </c>
      <c r="M67" s="64">
        <v>30.9</v>
      </c>
      <c r="N67" s="64">
        <v>36.463562811399356</v>
      </c>
      <c r="O67" s="68">
        <v>36</v>
      </c>
      <c r="Q67" s="74"/>
      <c r="R67" s="74"/>
      <c r="S67" s="74"/>
      <c r="T67" s="74"/>
      <c r="U67" s="74"/>
      <c r="V67" s="74"/>
      <c r="W67" s="74"/>
      <c r="X67" s="74"/>
      <c r="Y67" s="74"/>
      <c r="Z67" s="74"/>
    </row>
    <row r="68" spans="1:26" x14ac:dyDescent="0.25">
      <c r="A68" s="52" t="str">
        <f>CONCATENATE(C65," - ",D68,"%")</f>
        <v>NOx emissions - 20%</v>
      </c>
      <c r="C68" s="123"/>
      <c r="D68" s="94">
        <v>20</v>
      </c>
      <c r="E68" s="64">
        <v>122.67172508818825</v>
      </c>
      <c r="F68" s="64" t="e">
        <v>#N/A</v>
      </c>
      <c r="G68" s="64" t="e">
        <v>#N/A</v>
      </c>
      <c r="H68" s="64" t="e">
        <v>#N/A</v>
      </c>
      <c r="I68" s="64" t="e">
        <v>#N/A</v>
      </c>
      <c r="J68" s="64" t="e">
        <v>#N/A</v>
      </c>
      <c r="K68" s="64" t="e">
        <v>#N/A</v>
      </c>
      <c r="L68" s="64" t="e">
        <v>#N/A</v>
      </c>
      <c r="M68" s="64" t="e">
        <v>#N/A</v>
      </c>
      <c r="N68" s="64">
        <v>33.848420716389413</v>
      </c>
      <c r="O68" s="68" t="e">
        <v>#N/A</v>
      </c>
      <c r="Q68" s="74"/>
      <c r="R68" s="74"/>
      <c r="S68" s="74"/>
      <c r="T68" s="74"/>
      <c r="U68" s="74"/>
      <c r="V68" s="74"/>
      <c r="W68" s="74"/>
      <c r="X68" s="74"/>
      <c r="Y68" s="74"/>
      <c r="Z68" s="74"/>
    </row>
    <row r="69" spans="1:26" x14ac:dyDescent="0.25">
      <c r="A69" s="52" t="str">
        <f>CONCATENATE(C65," - ",D69,"%")</f>
        <v>NOx emissions - 23%</v>
      </c>
      <c r="C69" s="123"/>
      <c r="D69" s="94">
        <v>23</v>
      </c>
      <c r="E69" s="64" t="e">
        <v>#N/A</v>
      </c>
      <c r="F69" s="64">
        <v>66.754372211303917</v>
      </c>
      <c r="G69" s="64">
        <v>28.965180296295379</v>
      </c>
      <c r="H69" s="64">
        <v>29.3</v>
      </c>
      <c r="I69" s="64">
        <v>13.6</v>
      </c>
      <c r="J69" s="64">
        <v>16.100000000000001</v>
      </c>
      <c r="K69" s="64">
        <v>129.1</v>
      </c>
      <c r="L69" s="64">
        <v>92.692500693860495</v>
      </c>
      <c r="M69" s="64">
        <v>21.2</v>
      </c>
      <c r="N69" s="64">
        <v>31.168687431387632</v>
      </c>
      <c r="O69" s="68">
        <v>36</v>
      </c>
      <c r="Q69" s="74"/>
      <c r="R69" s="74"/>
      <c r="S69" s="74"/>
      <c r="T69" s="74"/>
      <c r="U69" s="74"/>
      <c r="V69" s="74"/>
      <c r="W69" s="74"/>
      <c r="X69" s="74"/>
      <c r="Y69" s="74"/>
      <c r="Z69" s="74"/>
    </row>
    <row r="70" spans="1:26" x14ac:dyDescent="0.25">
      <c r="A70" s="52" t="str">
        <f>CONCATENATE(C65," - ",D70,"%")</f>
        <v>NOx emissions - 30%</v>
      </c>
      <c r="C70" s="123"/>
      <c r="D70" s="94">
        <v>30</v>
      </c>
      <c r="E70" s="64">
        <v>119.39209674058843</v>
      </c>
      <c r="F70" s="64" t="e">
        <v>#N/A</v>
      </c>
      <c r="G70" s="64">
        <v>24.09749036416812</v>
      </c>
      <c r="H70" s="64">
        <v>23.1</v>
      </c>
      <c r="I70" s="64">
        <v>13.1</v>
      </c>
      <c r="J70" s="64">
        <v>13.1</v>
      </c>
      <c r="K70" s="64">
        <v>127.5</v>
      </c>
      <c r="L70" s="113" t="e">
        <v>#N/A</v>
      </c>
      <c r="M70" s="64">
        <v>17.600000000000001</v>
      </c>
      <c r="N70" s="64">
        <v>24.343751228287129</v>
      </c>
      <c r="O70" s="68">
        <v>37</v>
      </c>
      <c r="Q70" s="74"/>
      <c r="R70" s="74"/>
      <c r="S70" s="74"/>
      <c r="T70" s="74"/>
      <c r="U70" s="74"/>
      <c r="V70" s="74"/>
      <c r="W70" s="74"/>
      <c r="X70" s="74"/>
      <c r="Y70" s="74"/>
      <c r="Z70" s="74"/>
    </row>
    <row r="71" spans="1:26" x14ac:dyDescent="0.25">
      <c r="A71" s="52" t="str">
        <f>CONCATENATE(C65," - ",D71,"%")</f>
        <v>NOx emissions - 40%</v>
      </c>
      <c r="C71" s="123"/>
      <c r="D71" s="94">
        <v>40</v>
      </c>
      <c r="E71" s="64" t="e">
        <v>#N/A</v>
      </c>
      <c r="F71" s="64">
        <v>70.90534038141864</v>
      </c>
      <c r="G71" s="64">
        <v>19.324679339262737</v>
      </c>
      <c r="H71" s="64">
        <v>17.100000000000001</v>
      </c>
      <c r="I71" s="64">
        <v>13.7</v>
      </c>
      <c r="J71" s="64">
        <v>9.6999999999999993</v>
      </c>
      <c r="K71" s="64">
        <v>127.1</v>
      </c>
      <c r="L71" s="64">
        <v>87.396995901232387</v>
      </c>
      <c r="M71" s="64">
        <v>13.2</v>
      </c>
      <c r="N71" s="64">
        <v>14.529059928735382</v>
      </c>
      <c r="O71" s="68">
        <v>39</v>
      </c>
      <c r="Q71" s="74"/>
      <c r="R71" s="74"/>
      <c r="S71" s="74"/>
      <c r="T71" s="74"/>
      <c r="U71" s="74"/>
      <c r="V71" s="74"/>
      <c r="W71" s="74"/>
      <c r="X71" s="74"/>
      <c r="Y71" s="74"/>
      <c r="Z71" s="74"/>
    </row>
    <row r="72" spans="1:26" x14ac:dyDescent="0.25">
      <c r="A72" s="52" t="str">
        <f>CONCATENATE(C65," - ",D72,"%")</f>
        <v>NOx emissions - 50%</v>
      </c>
      <c r="C72" s="123"/>
      <c r="D72" s="94">
        <v>50</v>
      </c>
      <c r="E72" s="64">
        <v>111.39185309103128</v>
      </c>
      <c r="F72" s="64" t="e">
        <v>#N/A</v>
      </c>
      <c r="G72" s="64" t="e">
        <v>#N/A</v>
      </c>
      <c r="H72" s="64">
        <v>12.7</v>
      </c>
      <c r="I72" s="64">
        <v>11.8</v>
      </c>
      <c r="J72" s="64">
        <v>6.4</v>
      </c>
      <c r="K72" s="64">
        <v>126.7</v>
      </c>
      <c r="L72" s="113" t="e">
        <v>#N/A</v>
      </c>
      <c r="M72" s="64">
        <v>9.9</v>
      </c>
      <c r="N72" s="64">
        <v>12.592978567801378</v>
      </c>
      <c r="O72" s="68">
        <v>39</v>
      </c>
      <c r="Q72" s="74"/>
      <c r="R72" s="74"/>
      <c r="S72" s="74"/>
      <c r="T72" s="74"/>
      <c r="U72" s="74"/>
      <c r="V72" s="74"/>
      <c r="W72" s="74"/>
      <c r="X72" s="74"/>
      <c r="Y72" s="74"/>
      <c r="Z72" s="74"/>
    </row>
    <row r="73" spans="1:26" ht="15.75" thickBot="1" x14ac:dyDescent="0.3">
      <c r="A73" s="52" t="str">
        <f>CONCATENATE(C65," - ",D73,"%")</f>
        <v>NOx emissions - 60%</v>
      </c>
      <c r="C73" s="124"/>
      <c r="D73" s="95">
        <v>60</v>
      </c>
      <c r="E73" s="116" t="e">
        <v>#N/A</v>
      </c>
      <c r="F73" s="116" t="e">
        <v>#N/A</v>
      </c>
      <c r="G73" s="116" t="e">
        <v>#N/A</v>
      </c>
      <c r="H73" s="116" t="e">
        <v>#N/A</v>
      </c>
      <c r="I73" s="116" t="e">
        <v>#N/A</v>
      </c>
      <c r="J73" s="116">
        <v>4.5999999999999996</v>
      </c>
      <c r="K73" s="116">
        <v>121.6</v>
      </c>
      <c r="L73" s="116" t="e">
        <v>#N/A</v>
      </c>
      <c r="M73" s="116">
        <v>7.8</v>
      </c>
      <c r="N73" s="116">
        <v>11.473830868388699</v>
      </c>
      <c r="O73" s="112">
        <v>40</v>
      </c>
      <c r="Q73" s="74"/>
      <c r="R73" s="74"/>
      <c r="S73" s="74"/>
      <c r="T73" s="74"/>
      <c r="U73" s="74"/>
      <c r="V73" s="74"/>
      <c r="W73" s="74"/>
      <c r="X73" s="74"/>
      <c r="Y73" s="74"/>
      <c r="Z73" s="74"/>
    </row>
    <row r="74" spans="1:26" ht="19.5" thickBot="1" x14ac:dyDescent="0.35">
      <c r="C74" s="40" t="str">
        <f>List!$B$5</f>
        <v>Qtest (input)</v>
      </c>
      <c r="D74" s="45" t="s">
        <v>194</v>
      </c>
      <c r="E74" s="41" t="e">
        <v>#N/A</v>
      </c>
      <c r="F74" s="41" t="e">
        <v>#N/A</v>
      </c>
      <c r="G74" s="41" t="e">
        <v>#N/A</v>
      </c>
      <c r="H74" s="41" t="e">
        <v>#N/A</v>
      </c>
      <c r="I74" s="41" t="e">
        <v>#N/A</v>
      </c>
      <c r="J74" s="41" t="e">
        <v>#N/A</v>
      </c>
      <c r="K74" s="41" t="e">
        <v>#N/A</v>
      </c>
      <c r="L74" s="41" t="e">
        <v>#N/A</v>
      </c>
      <c r="M74" s="41" t="e">
        <v>#N/A</v>
      </c>
      <c r="N74" s="41" t="e">
        <v>#N/A</v>
      </c>
      <c r="O74" s="41" t="e">
        <v>#N/A</v>
      </c>
      <c r="Q74" s="73"/>
      <c r="R74" s="73"/>
      <c r="S74" s="73"/>
      <c r="T74" s="73"/>
      <c r="U74" s="73"/>
      <c r="V74" s="73"/>
      <c r="W74" s="73"/>
      <c r="X74" s="73"/>
      <c r="Y74" s="73"/>
      <c r="Z74" s="73"/>
    </row>
    <row r="75" spans="1:26" x14ac:dyDescent="0.25">
      <c r="A75" s="52" t="str">
        <f>CONCATENATE(C74," - ",D75,"%")</f>
        <v>Qtest (input) - 0%</v>
      </c>
      <c r="C75" s="122" t="s">
        <v>124</v>
      </c>
      <c r="D75" s="11">
        <v>0</v>
      </c>
      <c r="E75" s="20">
        <v>28.371074841028769</v>
      </c>
      <c r="F75" s="20">
        <v>26.817142399674641</v>
      </c>
      <c r="G75" s="20">
        <v>28.19994476330583</v>
      </c>
      <c r="H75" s="20">
        <v>22.069742686100984</v>
      </c>
      <c r="I75" s="20">
        <v>18.957343076522637</v>
      </c>
      <c r="J75" s="20">
        <v>21.887525836231131</v>
      </c>
      <c r="K75" s="20">
        <v>26.879814809994794</v>
      </c>
      <c r="L75" s="20">
        <v>31.925605797894271</v>
      </c>
      <c r="M75" s="20">
        <v>24.144675759153216</v>
      </c>
      <c r="N75" s="20">
        <v>24.234869157514446</v>
      </c>
      <c r="O75" s="69">
        <v>100.30415837542422</v>
      </c>
      <c r="Q75" s="74"/>
      <c r="R75" s="74"/>
      <c r="S75" s="74"/>
      <c r="T75" s="74"/>
      <c r="U75" s="74"/>
      <c r="V75" s="74"/>
      <c r="W75" s="74"/>
      <c r="X75" s="74"/>
      <c r="Y75" s="74"/>
      <c r="Z75" s="74"/>
    </row>
    <row r="76" spans="1:26" x14ac:dyDescent="0.25">
      <c r="A76" s="52" t="str">
        <f>CONCATENATE(C74," - ",D76,"%")</f>
        <v>Qtest (input) - 10%</v>
      </c>
      <c r="C76" s="123"/>
      <c r="D76" s="94">
        <v>10</v>
      </c>
      <c r="E76" s="64" t="e">
        <v>#N/A</v>
      </c>
      <c r="F76" s="64" t="e">
        <v>#N/A</v>
      </c>
      <c r="G76" s="64" t="e">
        <v>#N/A</v>
      </c>
      <c r="H76" s="64">
        <v>21.459433862007632</v>
      </c>
      <c r="I76" s="64">
        <v>18.421494156689224</v>
      </c>
      <c r="J76" s="64">
        <v>21.744118326054139</v>
      </c>
      <c r="K76" s="64">
        <v>26.062380054207871</v>
      </c>
      <c r="L76" s="113" t="e">
        <v>#N/A</v>
      </c>
      <c r="M76" s="64">
        <v>23.351192867360744</v>
      </c>
      <c r="N76" s="64">
        <v>23.486842733107316</v>
      </c>
      <c r="O76" s="68">
        <v>100.60224456770271</v>
      </c>
      <c r="Q76" s="74"/>
      <c r="R76" s="74"/>
      <c r="S76" s="74"/>
      <c r="T76" s="74"/>
      <c r="U76" s="74"/>
      <c r="V76" s="74"/>
      <c r="W76" s="74"/>
      <c r="X76" s="74"/>
      <c r="Y76" s="74"/>
      <c r="Z76" s="74"/>
    </row>
    <row r="77" spans="1:26" x14ac:dyDescent="0.25">
      <c r="A77" s="52" t="str">
        <f>CONCATENATE(C74," - ",D77,"%")</f>
        <v>Qtest (input) - 20%</v>
      </c>
      <c r="C77" s="123"/>
      <c r="D77" s="94">
        <v>20</v>
      </c>
      <c r="E77" s="64">
        <v>26.337171724014162</v>
      </c>
      <c r="F77" s="64" t="e">
        <v>#N/A</v>
      </c>
      <c r="G77" s="64" t="e">
        <v>#N/A</v>
      </c>
      <c r="H77" s="64" t="e">
        <v>#N/A</v>
      </c>
      <c r="I77" s="64" t="e">
        <v>#N/A</v>
      </c>
      <c r="J77" s="64" t="e">
        <v>#N/A</v>
      </c>
      <c r="K77" s="64" t="e">
        <v>#N/A</v>
      </c>
      <c r="L77" s="64" t="e">
        <v>#N/A</v>
      </c>
      <c r="M77" s="64" t="e">
        <v>#N/A</v>
      </c>
      <c r="N77" s="64">
        <v>23.036507867233674</v>
      </c>
      <c r="O77" s="68" t="e">
        <v>#N/A</v>
      </c>
      <c r="Q77" s="74"/>
      <c r="R77" s="74"/>
      <c r="S77" s="74"/>
      <c r="T77" s="74"/>
      <c r="U77" s="74"/>
      <c r="V77" s="74"/>
      <c r="W77" s="74"/>
      <c r="X77" s="74"/>
      <c r="Y77" s="74"/>
      <c r="Z77" s="74"/>
    </row>
    <row r="78" spans="1:26" x14ac:dyDescent="0.25">
      <c r="A78" s="52" t="str">
        <f>CONCATENATE(C74," - ",D78,"%")</f>
        <v>Qtest (input) - 23%</v>
      </c>
      <c r="C78" s="123"/>
      <c r="D78" s="94">
        <v>23</v>
      </c>
      <c r="E78" s="64" t="e">
        <v>#N/A</v>
      </c>
      <c r="F78" s="64">
        <v>24.861777618412503</v>
      </c>
      <c r="G78" s="64">
        <v>26.367220696044175</v>
      </c>
      <c r="H78" s="64">
        <v>20.527449269217424</v>
      </c>
      <c r="I78" s="64">
        <v>17.699957037931632</v>
      </c>
      <c r="J78" s="64">
        <v>20.94854160024293</v>
      </c>
      <c r="K78" s="64">
        <v>25.090404220154433</v>
      </c>
      <c r="L78" s="64">
        <v>28.016872932219719</v>
      </c>
      <c r="M78" s="64">
        <v>22.55761893610099</v>
      </c>
      <c r="N78" s="64">
        <v>22.466373614568088</v>
      </c>
      <c r="O78" s="68">
        <v>100.53145499990492</v>
      </c>
      <c r="Q78" s="74"/>
      <c r="R78" s="74"/>
      <c r="S78" s="74"/>
      <c r="T78" s="74"/>
      <c r="U78" s="74"/>
      <c r="V78" s="74"/>
      <c r="W78" s="74"/>
      <c r="X78" s="74"/>
      <c r="Y78" s="74"/>
      <c r="Z78" s="74"/>
    </row>
    <row r="79" spans="1:26" x14ac:dyDescent="0.25">
      <c r="A79" s="52" t="str">
        <f>CONCATENATE(C74," - ",D79,"%")</f>
        <v>Qtest (input) - 30%</v>
      </c>
      <c r="C79" s="123"/>
      <c r="D79" s="94">
        <v>30</v>
      </c>
      <c r="E79" s="64">
        <v>25.257839862851359</v>
      </c>
      <c r="F79" s="64" t="e">
        <v>#N/A</v>
      </c>
      <c r="G79" s="64">
        <v>25.574569959435216</v>
      </c>
      <c r="H79" s="64">
        <v>20.052946794377924</v>
      </c>
      <c r="I79" s="64">
        <v>17.335677205266354</v>
      </c>
      <c r="J79" s="64">
        <v>20.480369114783961</v>
      </c>
      <c r="K79" s="64">
        <v>24.543354025347039</v>
      </c>
      <c r="L79" s="113" t="e">
        <v>#N/A</v>
      </c>
      <c r="M79" s="64">
        <v>22.101076104043031</v>
      </c>
      <c r="N79" s="64">
        <v>22.556481469149542</v>
      </c>
      <c r="O79" s="68">
        <v>100.56084685187948</v>
      </c>
      <c r="Q79" s="74"/>
      <c r="R79" s="74"/>
      <c r="S79" s="74"/>
      <c r="T79" s="74"/>
      <c r="U79" s="74"/>
      <c r="V79" s="74"/>
      <c r="W79" s="74"/>
      <c r="X79" s="74"/>
      <c r="Y79" s="74"/>
      <c r="Z79" s="74"/>
    </row>
    <row r="80" spans="1:26" x14ac:dyDescent="0.25">
      <c r="A80" s="52" t="str">
        <f>CONCATENATE(C74," - ",D80,"%")</f>
        <v>Qtest (input) - 40%</v>
      </c>
      <c r="C80" s="123"/>
      <c r="D80" s="94">
        <v>40</v>
      </c>
      <c r="E80" s="64" t="e">
        <v>#N/A</v>
      </c>
      <c r="F80" s="64">
        <v>23.66048616667933</v>
      </c>
      <c r="G80" s="64">
        <v>24.945443654369278</v>
      </c>
      <c r="H80" s="64">
        <v>19.374318324457747</v>
      </c>
      <c r="I80" s="64">
        <v>16.832813142564635</v>
      </c>
      <c r="J80" s="64">
        <v>20.042354259934061</v>
      </c>
      <c r="K80" s="64">
        <v>23.665099894473364</v>
      </c>
      <c r="L80" s="64">
        <v>26.354673472259961</v>
      </c>
      <c r="M80" s="64">
        <v>21.291809074110702</v>
      </c>
      <c r="N80" s="64">
        <v>21.766836603554449</v>
      </c>
      <c r="O80" s="68">
        <v>100.4950926166598</v>
      </c>
      <c r="Q80" s="74"/>
      <c r="R80" s="74"/>
      <c r="S80" s="74"/>
      <c r="T80" s="74"/>
      <c r="U80" s="74"/>
      <c r="V80" s="74"/>
      <c r="W80" s="74"/>
      <c r="X80" s="74"/>
      <c r="Y80" s="74"/>
      <c r="Z80" s="74"/>
    </row>
    <row r="81" spans="1:26" x14ac:dyDescent="0.25">
      <c r="A81" s="52" t="str">
        <f>CONCATENATE(C74," - ",D81,"%")</f>
        <v>Qtest (input) - 50%</v>
      </c>
      <c r="C81" s="123"/>
      <c r="D81" s="94">
        <v>50</v>
      </c>
      <c r="E81" s="64">
        <v>24.81571327041312</v>
      </c>
      <c r="F81" s="64" t="e">
        <v>#N/A</v>
      </c>
      <c r="G81" s="64" t="e">
        <v>#N/A</v>
      </c>
      <c r="H81" s="64">
        <v>18.743151735398229</v>
      </c>
      <c r="I81" s="64">
        <v>16.256807923390593</v>
      </c>
      <c r="J81" s="64">
        <v>19.324130173086932</v>
      </c>
      <c r="K81" s="64">
        <v>22.833034690256813</v>
      </c>
      <c r="L81" s="113" t="e">
        <v>#N/A</v>
      </c>
      <c r="M81" s="64">
        <v>20.634560480791251</v>
      </c>
      <c r="N81" s="64">
        <v>21.425222427741101</v>
      </c>
      <c r="O81" s="68">
        <v>100.40119761456401</v>
      </c>
      <c r="Q81" s="74"/>
      <c r="R81" s="74"/>
      <c r="S81" s="74"/>
      <c r="T81" s="74"/>
      <c r="U81" s="74"/>
      <c r="V81" s="74"/>
      <c r="W81" s="74"/>
      <c r="X81" s="74"/>
      <c r="Y81" s="74"/>
      <c r="Z81" s="74"/>
    </row>
    <row r="82" spans="1:26" ht="15.75" thickBot="1" x14ac:dyDescent="0.3">
      <c r="A82" s="52" t="str">
        <f>CONCATENATE(C74," - ",D82,"%")</f>
        <v>Qtest (input) - 60%</v>
      </c>
      <c r="C82" s="124"/>
      <c r="D82" s="95">
        <v>60</v>
      </c>
      <c r="E82" s="19" t="e">
        <v>#N/A</v>
      </c>
      <c r="F82" s="19" t="e">
        <v>#N/A</v>
      </c>
      <c r="G82" s="19" t="e">
        <v>#N/A</v>
      </c>
      <c r="H82" s="19" t="e">
        <v>#N/A</v>
      </c>
      <c r="I82" s="19" t="e">
        <v>#N/A</v>
      </c>
      <c r="J82" s="19">
        <v>18.615920058997052</v>
      </c>
      <c r="K82" s="19">
        <v>21.189297243623113</v>
      </c>
      <c r="L82" s="19" t="e">
        <v>#N/A</v>
      </c>
      <c r="M82" s="19">
        <v>20.001988633541554</v>
      </c>
      <c r="N82" s="19">
        <v>20.164704035252466</v>
      </c>
      <c r="O82" s="70">
        <v>100.36834468461129</v>
      </c>
      <c r="Q82" s="74"/>
      <c r="R82" s="74"/>
      <c r="S82" s="74"/>
      <c r="T82" s="74"/>
      <c r="U82" s="74"/>
      <c r="V82" s="74"/>
      <c r="W82" s="74"/>
      <c r="X82" s="74"/>
      <c r="Y82" s="74"/>
      <c r="Z82" s="74"/>
    </row>
    <row r="83" spans="1:26" ht="19.5" thickBot="1" x14ac:dyDescent="0.35">
      <c r="C83" s="40" t="str">
        <f>List!$B$11</f>
        <v>Flue gases temperatures</v>
      </c>
      <c r="D83" s="45" t="s">
        <v>195</v>
      </c>
      <c r="E83" s="41" t="e">
        <v>#N/A</v>
      </c>
      <c r="F83" s="41" t="e">
        <v>#N/A</v>
      </c>
      <c r="G83" s="41" t="e">
        <v>#N/A</v>
      </c>
      <c r="H83" s="41" t="e">
        <v>#N/A</v>
      </c>
      <c r="I83" s="41" t="e">
        <v>#N/A</v>
      </c>
      <c r="J83" s="41" t="e">
        <v>#N/A</v>
      </c>
      <c r="K83" s="41" t="e">
        <v>#N/A</v>
      </c>
      <c r="L83" s="41" t="e">
        <v>#N/A</v>
      </c>
      <c r="M83" s="41" t="e">
        <v>#N/A</v>
      </c>
      <c r="N83" s="41" t="e">
        <v>#N/A</v>
      </c>
      <c r="O83" s="41" t="e">
        <v>#N/A</v>
      </c>
      <c r="Q83" s="73"/>
      <c r="R83" s="73"/>
      <c r="S83" s="73"/>
      <c r="T83" s="73"/>
      <c r="U83" s="73"/>
      <c r="V83" s="73"/>
      <c r="W83" s="73"/>
      <c r="X83" s="73"/>
      <c r="Y83" s="73"/>
      <c r="Z83" s="73"/>
    </row>
    <row r="84" spans="1:26" x14ac:dyDescent="0.25">
      <c r="A84" s="52" t="str">
        <f>CONCATENATE(C83," - ",D84,"%")</f>
        <v>Flue gases temperatures - 0%</v>
      </c>
      <c r="C84" s="122" t="s">
        <v>124</v>
      </c>
      <c r="D84" s="11">
        <v>0</v>
      </c>
      <c r="E84" s="20">
        <v>116.82</v>
      </c>
      <c r="F84" s="20">
        <v>112.11</v>
      </c>
      <c r="G84" s="20">
        <v>130.91</v>
      </c>
      <c r="H84" s="20">
        <v>109.7</v>
      </c>
      <c r="I84" s="20">
        <v>110.6</v>
      </c>
      <c r="J84" s="20">
        <v>135</v>
      </c>
      <c r="K84" s="20">
        <v>63.1</v>
      </c>
      <c r="L84" s="20">
        <v>165.84</v>
      </c>
      <c r="M84" s="20">
        <v>69.5</v>
      </c>
      <c r="N84" s="20">
        <v>60.6</v>
      </c>
      <c r="O84" s="69">
        <v>111</v>
      </c>
      <c r="Q84" s="74"/>
      <c r="R84" s="74"/>
      <c r="S84" s="74"/>
      <c r="T84" s="74"/>
      <c r="U84" s="74"/>
      <c r="V84" s="74"/>
      <c r="W84" s="74"/>
      <c r="X84" s="74"/>
      <c r="Y84" s="74"/>
      <c r="Z84" s="74"/>
    </row>
    <row r="85" spans="1:26" x14ac:dyDescent="0.25">
      <c r="A85" s="52" t="str">
        <f>CONCATENATE(C83," - ",D85,"%")</f>
        <v>Flue gases temperatures - 10%</v>
      </c>
      <c r="C85" s="123"/>
      <c r="D85" s="94">
        <v>10</v>
      </c>
      <c r="E85" s="64" t="e">
        <v>#N/A</v>
      </c>
      <c r="F85" s="64" t="e">
        <v>#N/A</v>
      </c>
      <c r="G85" s="64" t="e">
        <v>#N/A</v>
      </c>
      <c r="H85" s="64">
        <v>108.7</v>
      </c>
      <c r="I85" s="64">
        <v>109.6</v>
      </c>
      <c r="J85" s="64">
        <v>135.30000000000001</v>
      </c>
      <c r="K85" s="64">
        <v>63.6</v>
      </c>
      <c r="L85" s="64">
        <v>165.89</v>
      </c>
      <c r="M85" s="64">
        <v>69.599999999999994</v>
      </c>
      <c r="N85" s="64">
        <v>63.2</v>
      </c>
      <c r="O85" s="68">
        <v>110.3</v>
      </c>
      <c r="Q85" s="74"/>
      <c r="R85" s="74"/>
      <c r="S85" s="74"/>
      <c r="T85" s="74"/>
      <c r="U85" s="74"/>
      <c r="V85" s="74"/>
      <c r="W85" s="74"/>
      <c r="X85" s="74"/>
      <c r="Y85" s="74"/>
      <c r="Z85" s="74"/>
    </row>
    <row r="86" spans="1:26" x14ac:dyDescent="0.25">
      <c r="A86" s="52" t="str">
        <f>CONCATENATE(C83," - ",D86,"%")</f>
        <v>Flue gases temperatures - 20%</v>
      </c>
      <c r="C86" s="123"/>
      <c r="D86" s="94">
        <v>20</v>
      </c>
      <c r="E86" s="64">
        <v>113.87</v>
      </c>
      <c r="F86" s="64" t="e">
        <v>#N/A</v>
      </c>
      <c r="G86" s="64" t="e">
        <v>#N/A</v>
      </c>
      <c r="H86" s="64" t="e">
        <v>#N/A</v>
      </c>
      <c r="I86" s="64" t="e">
        <v>#N/A</v>
      </c>
      <c r="J86" s="64" t="e">
        <v>#N/A</v>
      </c>
      <c r="K86" s="64" t="e">
        <v>#N/A</v>
      </c>
      <c r="L86" s="64" t="e">
        <v>#N/A</v>
      </c>
      <c r="M86" s="64" t="e">
        <v>#N/A</v>
      </c>
      <c r="N86" s="64">
        <v>62.6</v>
      </c>
      <c r="O86" s="68" t="e">
        <v>#N/A</v>
      </c>
      <c r="Q86" s="74"/>
      <c r="R86" s="74"/>
      <c r="S86" s="74"/>
      <c r="T86" s="74"/>
      <c r="U86" s="74"/>
      <c r="V86" s="74"/>
      <c r="W86" s="74"/>
      <c r="X86" s="74"/>
      <c r="Y86" s="74"/>
      <c r="Z86" s="74"/>
    </row>
    <row r="87" spans="1:26" x14ac:dyDescent="0.25">
      <c r="A87" s="52" t="str">
        <f>CONCATENATE(C83," - ",D87,"%")</f>
        <v>Flue gases temperatures - 23%</v>
      </c>
      <c r="C87" s="123"/>
      <c r="D87" s="94">
        <v>23</v>
      </c>
      <c r="E87" s="64" t="e">
        <v>#N/A</v>
      </c>
      <c r="F87" s="64">
        <v>111.33</v>
      </c>
      <c r="G87" s="64">
        <v>127.32006059570315</v>
      </c>
      <c r="H87" s="64">
        <v>106</v>
      </c>
      <c r="I87" s="64">
        <v>108.5</v>
      </c>
      <c r="J87" s="64">
        <v>132.9</v>
      </c>
      <c r="K87" s="64">
        <v>63.9</v>
      </c>
      <c r="L87" s="64">
        <v>162.32</v>
      </c>
      <c r="M87" s="64">
        <v>69.2</v>
      </c>
      <c r="N87" s="64">
        <v>61.7</v>
      </c>
      <c r="O87" s="68">
        <v>109.8</v>
      </c>
      <c r="Q87" s="74"/>
      <c r="R87" s="74"/>
      <c r="S87" s="74"/>
      <c r="T87" s="74"/>
      <c r="U87" s="74"/>
      <c r="V87" s="74"/>
      <c r="W87" s="74"/>
      <c r="X87" s="74"/>
      <c r="Y87" s="74"/>
      <c r="Z87" s="74"/>
    </row>
    <row r="88" spans="1:26" x14ac:dyDescent="0.25">
      <c r="A88" s="52" t="str">
        <f>CONCATENATE(C83," - ",D88,"%")</f>
        <v>Flue gases temperatures - 30%</v>
      </c>
      <c r="C88" s="123"/>
      <c r="D88" s="94">
        <v>30</v>
      </c>
      <c r="E88" s="64">
        <v>114.13</v>
      </c>
      <c r="F88" s="64" t="e">
        <v>#N/A</v>
      </c>
      <c r="G88" s="64">
        <v>126.24682396240236</v>
      </c>
      <c r="H88" s="64">
        <v>106.2</v>
      </c>
      <c r="I88" s="64">
        <v>107.6</v>
      </c>
      <c r="J88" s="64">
        <v>131.4</v>
      </c>
      <c r="K88" s="64">
        <v>63.3</v>
      </c>
      <c r="L88" s="64">
        <v>162.80000000000001</v>
      </c>
      <c r="M88" s="64">
        <v>69</v>
      </c>
      <c r="N88" s="64">
        <v>61.1</v>
      </c>
      <c r="O88" s="68">
        <v>108.9</v>
      </c>
      <c r="Q88" s="74"/>
      <c r="R88" s="74"/>
      <c r="S88" s="74"/>
      <c r="T88" s="74"/>
      <c r="U88" s="74"/>
      <c r="V88" s="74"/>
      <c r="W88" s="74"/>
      <c r="X88" s="74"/>
      <c r="Y88" s="74"/>
      <c r="Z88" s="74"/>
    </row>
    <row r="89" spans="1:26" x14ac:dyDescent="0.25">
      <c r="A89" s="52" t="str">
        <f>CONCATENATE(C83," - ",D89,"%")</f>
        <v>Flue gases temperatures - 40%</v>
      </c>
      <c r="C89" s="123"/>
      <c r="D89" s="94">
        <v>40</v>
      </c>
      <c r="E89" s="64" t="e">
        <v>#N/A</v>
      </c>
      <c r="F89" s="64">
        <v>107.97</v>
      </c>
      <c r="G89" s="64">
        <v>124.95488090820317</v>
      </c>
      <c r="H89" s="64">
        <v>104</v>
      </c>
      <c r="I89" s="64">
        <v>104.6</v>
      </c>
      <c r="J89" s="64">
        <v>130.69999999999999</v>
      </c>
      <c r="K89" s="64">
        <v>62.2</v>
      </c>
      <c r="L89" s="64">
        <v>160.36000000000001</v>
      </c>
      <c r="M89" s="64">
        <v>68.7</v>
      </c>
      <c r="N89" s="64">
        <v>59.3</v>
      </c>
      <c r="O89" s="68">
        <v>108.7</v>
      </c>
      <c r="Q89" s="74"/>
      <c r="R89" s="74"/>
      <c r="S89" s="74"/>
      <c r="T89" s="74"/>
      <c r="U89" s="74"/>
      <c r="V89" s="74"/>
      <c r="W89" s="74"/>
      <c r="X89" s="74"/>
      <c r="Y89" s="74"/>
      <c r="Z89" s="74"/>
    </row>
    <row r="90" spans="1:26" x14ac:dyDescent="0.25">
      <c r="A90" s="52" t="str">
        <f>CONCATENATE(C83," - ",D90,"%")</f>
        <v>Flue gases temperatures - 50%</v>
      </c>
      <c r="C90" s="123"/>
      <c r="D90" s="94">
        <v>50</v>
      </c>
      <c r="E90" s="64">
        <v>108.34394217253444</v>
      </c>
      <c r="F90" s="64" t="e">
        <v>#N/A</v>
      </c>
      <c r="G90" s="64" t="e">
        <v>#N/A</v>
      </c>
      <c r="H90" s="64">
        <v>102.3</v>
      </c>
      <c r="I90" s="64">
        <v>101.3</v>
      </c>
      <c r="J90" s="64">
        <v>128.69999999999999</v>
      </c>
      <c r="K90" s="64">
        <v>62.1</v>
      </c>
      <c r="L90" s="64">
        <v>160.07</v>
      </c>
      <c r="M90" s="64">
        <v>67.900000000000006</v>
      </c>
      <c r="N90" s="64">
        <v>61.4</v>
      </c>
      <c r="O90" s="68">
        <v>108</v>
      </c>
      <c r="Q90" s="74"/>
      <c r="R90" s="74"/>
      <c r="S90" s="74"/>
      <c r="T90" s="74"/>
      <c r="U90" s="74"/>
      <c r="V90" s="74"/>
      <c r="W90" s="74"/>
      <c r="X90" s="74"/>
      <c r="Y90" s="74"/>
      <c r="Z90" s="74"/>
    </row>
    <row r="91" spans="1:26" ht="15.75" thickBot="1" x14ac:dyDescent="0.3">
      <c r="A91" s="52" t="str">
        <f>CONCATENATE(C83," - ",D91,"%")</f>
        <v>Flue gases temperatures - 60%</v>
      </c>
      <c r="C91" s="124"/>
      <c r="D91" s="95">
        <v>60</v>
      </c>
      <c r="E91" s="116" t="e">
        <v>#N/A</v>
      </c>
      <c r="F91" s="116" t="e">
        <v>#N/A</v>
      </c>
      <c r="G91" s="116" t="e">
        <v>#N/A</v>
      </c>
      <c r="H91" s="116" t="e">
        <v>#N/A</v>
      </c>
      <c r="I91" s="116" t="e">
        <v>#N/A</v>
      </c>
      <c r="J91" s="116">
        <v>126.3</v>
      </c>
      <c r="K91" s="116">
        <v>61.2</v>
      </c>
      <c r="L91" s="116" t="e">
        <v>#N/A</v>
      </c>
      <c r="M91" s="116">
        <v>67.900000000000006</v>
      </c>
      <c r="N91" s="116">
        <v>60.2</v>
      </c>
      <c r="O91" s="112">
        <v>106.8</v>
      </c>
      <c r="Q91" s="74"/>
      <c r="R91" s="74"/>
      <c r="S91" s="74"/>
      <c r="T91" s="74"/>
      <c r="U91" s="74"/>
      <c r="V91" s="74"/>
      <c r="W91" s="74"/>
      <c r="X91" s="74"/>
      <c r="Y91" s="74"/>
      <c r="Z91" s="74"/>
    </row>
    <row r="92" spans="1:26" ht="19.5" thickBot="1" x14ac:dyDescent="0.35">
      <c r="C92" s="40" t="str">
        <f>List!$B$9</f>
        <v>CO2 emissions</v>
      </c>
      <c r="D92" s="45" t="s">
        <v>196</v>
      </c>
      <c r="E92" s="41" t="e">
        <v>#N/A</v>
      </c>
      <c r="F92" s="41" t="e">
        <v>#N/A</v>
      </c>
      <c r="G92" s="41" t="e">
        <v>#N/A</v>
      </c>
      <c r="H92" s="41" t="e">
        <v>#N/A</v>
      </c>
      <c r="I92" s="41" t="e">
        <v>#N/A</v>
      </c>
      <c r="J92" s="41" t="e">
        <v>#N/A</v>
      </c>
      <c r="K92" s="41" t="e">
        <v>#N/A</v>
      </c>
      <c r="L92" s="41" t="e">
        <v>#N/A</v>
      </c>
      <c r="M92" s="41" t="e">
        <v>#N/A</v>
      </c>
      <c r="N92" s="41" t="e">
        <v>#N/A</v>
      </c>
      <c r="O92" s="41" t="e">
        <v>#N/A</v>
      </c>
      <c r="Q92" s="73"/>
      <c r="R92" s="73"/>
      <c r="S92" s="73"/>
      <c r="T92" s="73"/>
      <c r="U92" s="73"/>
      <c r="V92" s="73"/>
      <c r="W92" s="73"/>
      <c r="X92" s="73"/>
      <c r="Y92" s="73"/>
      <c r="Z92" s="73"/>
    </row>
    <row r="93" spans="1:26" x14ac:dyDescent="0.25">
      <c r="A93" s="52" t="str">
        <f>CONCATENATE(C92," - ",D93,"%")</f>
        <v>CO2 emissions - 0%</v>
      </c>
      <c r="C93" s="122" t="s">
        <v>124</v>
      </c>
      <c r="D93" s="11">
        <v>0</v>
      </c>
      <c r="E93" s="20">
        <v>5.55</v>
      </c>
      <c r="F93" s="20">
        <v>4.49</v>
      </c>
      <c r="G93" s="20">
        <v>7.03</v>
      </c>
      <c r="H93" s="20">
        <v>9.76</v>
      </c>
      <c r="I93" s="20">
        <v>4.66</v>
      </c>
      <c r="J93" s="20">
        <v>6.01</v>
      </c>
      <c r="K93" s="20">
        <v>6.08</v>
      </c>
      <c r="L93" s="20">
        <v>7.82</v>
      </c>
      <c r="M93" s="20">
        <v>7.64</v>
      </c>
      <c r="N93" s="20">
        <v>5.77</v>
      </c>
      <c r="O93" s="69">
        <v>7.68</v>
      </c>
      <c r="Q93" s="74"/>
      <c r="R93" s="74"/>
      <c r="S93" s="74"/>
      <c r="T93" s="74"/>
      <c r="U93" s="74"/>
      <c r="V93" s="74"/>
      <c r="W93" s="74"/>
      <c r="X93" s="74"/>
      <c r="Y93" s="74"/>
      <c r="Z93" s="74"/>
    </row>
    <row r="94" spans="1:26" x14ac:dyDescent="0.25">
      <c r="A94" s="52" t="str">
        <f>CONCATENATE(C92," - ",D94,"%")</f>
        <v>CO2 emissions - 10%</v>
      </c>
      <c r="C94" s="123"/>
      <c r="D94" s="94">
        <v>10</v>
      </c>
      <c r="E94" s="64" t="e">
        <v>#N/A</v>
      </c>
      <c r="F94" s="64" t="e">
        <v>#N/A</v>
      </c>
      <c r="G94" s="64" t="e">
        <v>#N/A</v>
      </c>
      <c r="H94" s="64">
        <v>9.0500000000000007</v>
      </c>
      <c r="I94" s="64">
        <v>4.37</v>
      </c>
      <c r="J94" s="64">
        <v>5.76</v>
      </c>
      <c r="K94" s="64">
        <v>5.69</v>
      </c>
      <c r="L94" s="64">
        <v>8.01</v>
      </c>
      <c r="M94" s="64">
        <v>7.13</v>
      </c>
      <c r="N94" s="64">
        <v>5.67</v>
      </c>
      <c r="O94" s="68">
        <v>7.49</v>
      </c>
      <c r="Q94" s="74"/>
      <c r="R94" s="74"/>
      <c r="S94" s="74"/>
      <c r="T94" s="74"/>
      <c r="U94" s="74"/>
      <c r="V94" s="74"/>
      <c r="W94" s="74"/>
      <c r="X94" s="74"/>
      <c r="Y94" s="74"/>
      <c r="Z94" s="74"/>
    </row>
    <row r="95" spans="1:26" x14ac:dyDescent="0.25">
      <c r="A95" s="52" t="str">
        <f>CONCATENATE(C92," - ",D95,"%")</f>
        <v>CO2 emissions - 20%</v>
      </c>
      <c r="C95" s="123"/>
      <c r="D95" s="94">
        <v>20</v>
      </c>
      <c r="E95" s="64">
        <v>4.7</v>
      </c>
      <c r="F95" s="64" t="e">
        <v>#N/A</v>
      </c>
      <c r="G95" s="64" t="e">
        <v>#N/A</v>
      </c>
      <c r="H95" s="64" t="e">
        <v>#N/A</v>
      </c>
      <c r="I95" s="64" t="e">
        <v>#N/A</v>
      </c>
      <c r="J95" s="64" t="e">
        <v>#N/A</v>
      </c>
      <c r="K95" s="64" t="e">
        <v>#N/A</v>
      </c>
      <c r="L95" s="64" t="e">
        <v>#N/A</v>
      </c>
      <c r="M95" s="64" t="e">
        <v>#N/A</v>
      </c>
      <c r="N95" s="64">
        <v>5.54</v>
      </c>
      <c r="O95" s="68" t="e">
        <v>#N/A</v>
      </c>
      <c r="Q95" s="74"/>
      <c r="R95" s="74"/>
      <c r="S95" s="74"/>
      <c r="T95" s="74"/>
      <c r="U95" s="74"/>
      <c r="V95" s="74"/>
      <c r="W95" s="74"/>
      <c r="X95" s="74"/>
      <c r="Y95" s="74"/>
      <c r="Z95" s="74"/>
    </row>
    <row r="96" spans="1:26" x14ac:dyDescent="0.25">
      <c r="A96" s="52" t="str">
        <f>CONCATENATE(C92," - ",D96,"%")</f>
        <v>CO2 emissions - 23%</v>
      </c>
      <c r="C96" s="123"/>
      <c r="D96" s="94">
        <v>23</v>
      </c>
      <c r="E96" s="64" t="e">
        <v>#N/A</v>
      </c>
      <c r="F96" s="64">
        <v>3.96</v>
      </c>
      <c r="G96" s="64">
        <v>6.0169061024983721</v>
      </c>
      <c r="H96" s="64">
        <v>8.15</v>
      </c>
      <c r="I96" s="64">
        <v>3.99</v>
      </c>
      <c r="J96" s="64">
        <v>5.23</v>
      </c>
      <c r="K96" s="64">
        <v>5.17</v>
      </c>
      <c r="L96" s="64">
        <v>6.97</v>
      </c>
      <c r="M96" s="64">
        <v>6.47</v>
      </c>
      <c r="N96" s="64">
        <v>5.15</v>
      </c>
      <c r="O96" s="68">
        <v>7.14</v>
      </c>
      <c r="Q96" s="74"/>
      <c r="R96" s="74"/>
      <c r="S96" s="74"/>
      <c r="T96" s="74"/>
      <c r="U96" s="74"/>
      <c r="V96" s="74"/>
      <c r="W96" s="74"/>
      <c r="X96" s="74"/>
      <c r="Y96" s="74"/>
      <c r="Z96" s="74"/>
    </row>
    <row r="97" spans="1:26" x14ac:dyDescent="0.25">
      <c r="A97" s="52" t="str">
        <f>CONCATENATE(C92," - ",D97,"%")</f>
        <v>CO2 emissions - 30%</v>
      </c>
      <c r="C97" s="123"/>
      <c r="D97" s="94">
        <v>30</v>
      </c>
      <c r="E97" s="64">
        <v>4.42</v>
      </c>
      <c r="F97" s="64" t="e">
        <v>#N/A</v>
      </c>
      <c r="G97" s="64">
        <v>5.7259082794189453</v>
      </c>
      <c r="H97" s="64">
        <v>7.58</v>
      </c>
      <c r="I97" s="64">
        <v>3.79</v>
      </c>
      <c r="J97" s="64">
        <v>4.93</v>
      </c>
      <c r="K97" s="64">
        <v>4.87</v>
      </c>
      <c r="L97" s="64">
        <v>6.94</v>
      </c>
      <c r="M97" s="64">
        <v>6.05</v>
      </c>
      <c r="N97" s="64">
        <v>4.9800000000000004</v>
      </c>
      <c r="O97" s="68">
        <v>6.9</v>
      </c>
      <c r="Q97" s="74"/>
      <c r="R97" s="74"/>
      <c r="S97" s="74"/>
      <c r="T97" s="74"/>
      <c r="U97" s="74"/>
      <c r="V97" s="74"/>
      <c r="W97" s="74"/>
      <c r="X97" s="74"/>
      <c r="Y97" s="74"/>
      <c r="Z97" s="74"/>
    </row>
    <row r="98" spans="1:26" x14ac:dyDescent="0.25">
      <c r="A98" s="52" t="str">
        <f>CONCATENATE(C92," - ",D98,"%")</f>
        <v>CO2 emissions - 40%</v>
      </c>
      <c r="C98" s="123"/>
      <c r="D98" s="94">
        <v>40</v>
      </c>
      <c r="E98" s="64" t="e">
        <v>#N/A</v>
      </c>
      <c r="F98" s="64">
        <v>3.41</v>
      </c>
      <c r="G98" s="64">
        <v>5.2202701568603516</v>
      </c>
      <c r="H98" s="64">
        <v>6.83</v>
      </c>
      <c r="I98" s="64">
        <v>3.49</v>
      </c>
      <c r="J98" s="64">
        <v>4.47</v>
      </c>
      <c r="K98" s="64">
        <v>4.42</v>
      </c>
      <c r="L98" s="64">
        <v>6.04</v>
      </c>
      <c r="M98" s="64">
        <v>5.46</v>
      </c>
      <c r="N98" s="64">
        <v>4.6100000000000003</v>
      </c>
      <c r="O98" s="68">
        <v>6.53</v>
      </c>
      <c r="Q98" s="74"/>
      <c r="R98" s="74"/>
      <c r="S98" s="74"/>
      <c r="T98" s="74"/>
      <c r="U98" s="74"/>
      <c r="V98" s="74"/>
      <c r="W98" s="74"/>
      <c r="X98" s="74"/>
      <c r="Y98" s="74"/>
      <c r="Z98" s="74"/>
    </row>
    <row r="99" spans="1:26" x14ac:dyDescent="0.25">
      <c r="A99" s="52" t="str">
        <f>CONCATENATE(C92," - ",D99,"%")</f>
        <v>CO2 emissions - 50%</v>
      </c>
      <c r="C99" s="123"/>
      <c r="D99" s="94">
        <v>50</v>
      </c>
      <c r="E99" s="64">
        <v>3.6819089036392731</v>
      </c>
      <c r="F99" s="64" t="e">
        <v>#N/A</v>
      </c>
      <c r="G99" s="64" t="e">
        <v>#N/A</v>
      </c>
      <c r="H99" s="64">
        <v>6.08</v>
      </c>
      <c r="I99" s="64">
        <v>3.14</v>
      </c>
      <c r="J99" s="64">
        <v>3.97</v>
      </c>
      <c r="K99" s="64">
        <v>3.94</v>
      </c>
      <c r="L99" s="64">
        <v>5.94</v>
      </c>
      <c r="M99" s="64">
        <v>4.83</v>
      </c>
      <c r="N99" s="64">
        <v>4.09</v>
      </c>
      <c r="O99" s="68">
        <v>6.06</v>
      </c>
      <c r="Q99" s="74"/>
      <c r="R99" s="74"/>
      <c r="S99" s="74"/>
      <c r="T99" s="74"/>
      <c r="U99" s="74"/>
      <c r="V99" s="74"/>
      <c r="W99" s="74"/>
      <c r="X99" s="74"/>
      <c r="Y99" s="74"/>
      <c r="Z99" s="74"/>
    </row>
    <row r="100" spans="1:26" ht="15.75" thickBot="1" x14ac:dyDescent="0.3">
      <c r="A100" s="52" t="str">
        <f>CONCATENATE(C92," - ",D100,"%")</f>
        <v>CO2 emissions - 60%</v>
      </c>
      <c r="C100" s="124"/>
      <c r="D100" s="95">
        <v>60</v>
      </c>
      <c r="E100" s="116" t="e">
        <v>#N/A</v>
      </c>
      <c r="F100" s="116" t="e">
        <v>#N/A</v>
      </c>
      <c r="G100" s="116" t="e">
        <v>#N/A</v>
      </c>
      <c r="H100" s="116" t="e">
        <v>#N/A</v>
      </c>
      <c r="I100" s="116" t="e">
        <v>#N/A</v>
      </c>
      <c r="J100" s="116">
        <v>3.42</v>
      </c>
      <c r="K100" s="116">
        <v>3.25</v>
      </c>
      <c r="L100" s="116" t="e">
        <v>#N/A</v>
      </c>
      <c r="M100" s="116">
        <v>4.17</v>
      </c>
      <c r="N100" s="116">
        <v>3.66</v>
      </c>
      <c r="O100" s="112">
        <v>5.49</v>
      </c>
      <c r="Q100" s="74"/>
      <c r="R100" s="74"/>
      <c r="S100" s="74"/>
      <c r="T100" s="74"/>
      <c r="U100" s="74"/>
      <c r="V100" s="74"/>
      <c r="W100" s="74"/>
      <c r="X100" s="74"/>
      <c r="Y100" s="74"/>
      <c r="Z100" s="74"/>
    </row>
    <row r="101" spans="1:26" ht="19.5" thickBot="1" x14ac:dyDescent="0.35">
      <c r="C101" s="40" t="str">
        <f>List!$B$10</f>
        <v>O2 emissions</v>
      </c>
      <c r="D101" s="45" t="s">
        <v>196</v>
      </c>
      <c r="E101" s="41" t="e">
        <v>#N/A</v>
      </c>
      <c r="F101" s="41" t="e">
        <v>#N/A</v>
      </c>
      <c r="G101" s="41" t="e">
        <v>#N/A</v>
      </c>
      <c r="H101" s="41" t="e">
        <v>#N/A</v>
      </c>
      <c r="I101" s="41" t="e">
        <v>#N/A</v>
      </c>
      <c r="J101" s="41" t="e">
        <v>#N/A</v>
      </c>
      <c r="K101" s="41" t="e">
        <v>#N/A</v>
      </c>
      <c r="L101" s="41" t="e">
        <v>#N/A</v>
      </c>
      <c r="M101" s="41" t="e">
        <v>#N/A</v>
      </c>
      <c r="N101" s="41" t="e">
        <v>#N/A</v>
      </c>
      <c r="O101" s="41" t="e">
        <v>#N/A</v>
      </c>
      <c r="Q101" s="73"/>
      <c r="R101" s="73"/>
      <c r="S101" s="73"/>
      <c r="T101" s="73"/>
      <c r="U101" s="73"/>
      <c r="V101" s="73"/>
      <c r="W101" s="73"/>
      <c r="X101" s="73"/>
      <c r="Y101" s="73"/>
      <c r="Z101" s="73"/>
    </row>
    <row r="102" spans="1:26" x14ac:dyDescent="0.25">
      <c r="A102" s="52" t="str">
        <f>CONCATENATE(C101," - ",D102,"%")</f>
        <v>O2 emissions - 0%</v>
      </c>
      <c r="C102" s="122" t="s">
        <v>124</v>
      </c>
      <c r="D102" s="11">
        <v>0</v>
      </c>
      <c r="E102" s="20" t="e">
        <v>#N/A</v>
      </c>
      <c r="F102" s="20" t="e">
        <v>#N/A</v>
      </c>
      <c r="G102" s="20">
        <v>8.1</v>
      </c>
      <c r="H102" s="20">
        <v>3.48</v>
      </c>
      <c r="I102" s="20">
        <v>12.22</v>
      </c>
      <c r="J102" s="20">
        <v>10.050000000000001</v>
      </c>
      <c r="K102" s="20">
        <v>9.6199999999999992</v>
      </c>
      <c r="L102" s="20">
        <v>7.14</v>
      </c>
      <c r="M102" s="20">
        <v>6.85</v>
      </c>
      <c r="N102" s="20">
        <v>9.6</v>
      </c>
      <c r="O102" s="69">
        <v>7.74</v>
      </c>
      <c r="Q102" s="74"/>
      <c r="R102" s="74"/>
      <c r="S102" s="74"/>
      <c r="T102" s="74"/>
      <c r="U102" s="74"/>
      <c r="V102" s="74"/>
      <c r="W102" s="74"/>
      <c r="X102" s="74"/>
      <c r="Y102" s="74"/>
      <c r="Z102" s="74"/>
    </row>
    <row r="103" spans="1:26" x14ac:dyDescent="0.25">
      <c r="A103" s="52" t="str">
        <f>CONCATENATE(C101," - ",D103,"%")</f>
        <v>O2 emissions - 10%</v>
      </c>
      <c r="C103" s="123"/>
      <c r="D103" s="94">
        <v>10</v>
      </c>
      <c r="E103" s="64" t="e">
        <v>#N/A</v>
      </c>
      <c r="F103" s="64" t="e">
        <v>#N/A</v>
      </c>
      <c r="G103" s="64" t="e">
        <v>#N/A</v>
      </c>
      <c r="H103" s="64">
        <v>4.24</v>
      </c>
      <c r="I103" s="64">
        <v>12.54</v>
      </c>
      <c r="J103" s="64">
        <v>10.25</v>
      </c>
      <c r="K103" s="64">
        <v>10.07</v>
      </c>
      <c r="L103" s="64">
        <v>7.09</v>
      </c>
      <c r="M103" s="64">
        <v>7.39</v>
      </c>
      <c r="N103" s="64">
        <v>10.54</v>
      </c>
      <c r="O103" s="68">
        <v>7.78</v>
      </c>
      <c r="Q103" s="74"/>
      <c r="R103" s="74"/>
      <c r="S103" s="74"/>
      <c r="T103" s="74"/>
      <c r="U103" s="74"/>
      <c r="V103" s="74"/>
      <c r="W103" s="74"/>
      <c r="X103" s="74"/>
      <c r="Y103" s="74"/>
      <c r="Z103" s="74"/>
    </row>
    <row r="104" spans="1:26" x14ac:dyDescent="0.25">
      <c r="A104" s="52" t="str">
        <f>CONCATENATE(C101," - ",D104,"%")</f>
        <v>O2 emissions - 20%</v>
      </c>
      <c r="C104" s="123"/>
      <c r="D104" s="94">
        <v>20</v>
      </c>
      <c r="E104" s="64" t="e">
        <v>#N/A</v>
      </c>
      <c r="F104" s="64" t="e">
        <v>#N/A</v>
      </c>
      <c r="G104" s="64" t="e">
        <v>#N/A</v>
      </c>
      <c r="H104" s="64" t="e">
        <v>#N/A</v>
      </c>
      <c r="I104" s="64" t="e">
        <v>#N/A</v>
      </c>
      <c r="J104" s="64" t="e">
        <v>#N/A</v>
      </c>
      <c r="K104" s="64" t="e">
        <v>#N/A</v>
      </c>
      <c r="L104" s="64" t="e">
        <v>#N/A</v>
      </c>
      <c r="M104" s="64" t="e">
        <v>#N/A</v>
      </c>
      <c r="N104" s="64">
        <v>10.6</v>
      </c>
      <c r="O104" s="68" t="e">
        <v>#N/A</v>
      </c>
      <c r="Q104" s="74"/>
      <c r="R104" s="74"/>
      <c r="S104" s="74"/>
      <c r="T104" s="74"/>
      <c r="U104" s="74"/>
      <c r="V104" s="74"/>
      <c r="W104" s="74"/>
      <c r="X104" s="74"/>
      <c r="Y104" s="74"/>
      <c r="Z104" s="74"/>
    </row>
    <row r="105" spans="1:26" x14ac:dyDescent="0.25">
      <c r="A105" s="52" t="str">
        <f>CONCATENATE(C101," - ",D105,"%")</f>
        <v>O2 emissions - 23%</v>
      </c>
      <c r="C105" s="123"/>
      <c r="D105" s="94">
        <v>23</v>
      </c>
      <c r="E105" s="64" t="e">
        <v>#N/A</v>
      </c>
      <c r="F105" s="64" t="e">
        <v>#N/A</v>
      </c>
      <c r="G105" s="64">
        <v>9.144761305236818</v>
      </c>
      <c r="H105" s="64">
        <v>5.17</v>
      </c>
      <c r="I105" s="64">
        <v>12.94</v>
      </c>
      <c r="J105" s="64">
        <v>10.82</v>
      </c>
      <c r="K105" s="64">
        <v>10.61</v>
      </c>
      <c r="L105" s="64">
        <v>8.0299999999999994</v>
      </c>
      <c r="M105" s="64">
        <v>8.0399999999999991</v>
      </c>
      <c r="N105" s="64">
        <v>11.23</v>
      </c>
      <c r="O105" s="68">
        <v>7.93</v>
      </c>
      <c r="Q105" s="74"/>
      <c r="R105" s="74"/>
      <c r="S105" s="74"/>
      <c r="T105" s="74"/>
      <c r="U105" s="74"/>
      <c r="V105" s="74"/>
      <c r="W105" s="74"/>
      <c r="X105" s="74"/>
      <c r="Y105" s="74"/>
      <c r="Z105" s="74"/>
    </row>
    <row r="106" spans="1:26" x14ac:dyDescent="0.25">
      <c r="A106" s="52" t="str">
        <f>CONCATENATE(C101," - ",D106,"%")</f>
        <v>O2 emissions - 30%</v>
      </c>
      <c r="C106" s="123"/>
      <c r="D106" s="94">
        <v>30</v>
      </c>
      <c r="E106" s="64" t="e">
        <v>#N/A</v>
      </c>
      <c r="F106" s="64" t="e">
        <v>#N/A</v>
      </c>
      <c r="G106" s="64">
        <v>9.4480194610595714</v>
      </c>
      <c r="H106" s="64">
        <v>5.77</v>
      </c>
      <c r="I106" s="64">
        <v>13.16</v>
      </c>
      <c r="J106" s="64">
        <v>11.16</v>
      </c>
      <c r="K106" s="64">
        <v>10.93</v>
      </c>
      <c r="L106" s="64">
        <v>8.2100000000000009</v>
      </c>
      <c r="M106" s="64">
        <v>8.51</v>
      </c>
      <c r="N106" s="64">
        <v>11.02</v>
      </c>
      <c r="O106" s="68">
        <v>8.07</v>
      </c>
      <c r="Q106" s="74"/>
      <c r="R106" s="74"/>
      <c r="S106" s="74"/>
      <c r="T106" s="74"/>
      <c r="U106" s="74"/>
      <c r="V106" s="74"/>
      <c r="W106" s="74"/>
      <c r="X106" s="74"/>
      <c r="Y106" s="74"/>
      <c r="Z106" s="74"/>
    </row>
    <row r="107" spans="1:26" x14ac:dyDescent="0.25">
      <c r="A107" s="52" t="str">
        <f>CONCATENATE(C101," - ",D107,"%")</f>
        <v>O2 emissions - 40%</v>
      </c>
      <c r="C107" s="123"/>
      <c r="D107" s="94">
        <v>40</v>
      </c>
      <c r="E107" s="64" t="e">
        <v>#N/A</v>
      </c>
      <c r="F107" s="64" t="e">
        <v>#N/A</v>
      </c>
      <c r="G107" s="64">
        <v>9.9290254608154296</v>
      </c>
      <c r="H107" s="64">
        <v>6.51</v>
      </c>
      <c r="I107" s="64">
        <v>13.44</v>
      </c>
      <c r="J107" s="64">
        <v>11.67</v>
      </c>
      <c r="K107" s="64">
        <v>11.39</v>
      </c>
      <c r="L107" s="64">
        <v>9.25</v>
      </c>
      <c r="M107" s="64">
        <v>9.17</v>
      </c>
      <c r="N107" s="64">
        <v>11.42</v>
      </c>
      <c r="O107" s="68">
        <v>8.15</v>
      </c>
      <c r="Q107" s="74"/>
      <c r="R107" s="74"/>
      <c r="S107" s="74"/>
      <c r="T107" s="74"/>
      <c r="U107" s="74"/>
      <c r="V107" s="74"/>
      <c r="W107" s="74"/>
      <c r="X107" s="74"/>
      <c r="Y107" s="74"/>
      <c r="Z107" s="74"/>
    </row>
    <row r="108" spans="1:26" x14ac:dyDescent="0.25">
      <c r="A108" s="52" t="str">
        <f>CONCATENATE(C101," - ",D108,"%")</f>
        <v>O2 emissions - 50%</v>
      </c>
      <c r="C108" s="123"/>
      <c r="D108" s="94">
        <v>50</v>
      </c>
      <c r="E108" s="64" t="e">
        <v>#N/A</v>
      </c>
      <c r="F108" s="64" t="e">
        <v>#N/A</v>
      </c>
      <c r="G108" s="64" t="e">
        <v>#N/A</v>
      </c>
      <c r="H108" s="64">
        <v>7.16</v>
      </c>
      <c r="I108" s="64">
        <v>13.77</v>
      </c>
      <c r="J108" s="64">
        <v>12.18</v>
      </c>
      <c r="K108" s="64">
        <v>11.85</v>
      </c>
      <c r="L108" s="64">
        <v>9.23</v>
      </c>
      <c r="M108" s="64">
        <v>9.7799999999999994</v>
      </c>
      <c r="N108" s="64">
        <v>12.13</v>
      </c>
      <c r="O108" s="68">
        <v>8.34</v>
      </c>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6" t="e">
        <v>#N/A</v>
      </c>
      <c r="F109" s="116" t="e">
        <v>#N/A</v>
      </c>
      <c r="G109" s="116" t="e">
        <v>#N/A</v>
      </c>
      <c r="H109" s="116" t="e">
        <v>#N/A</v>
      </c>
      <c r="I109" s="116" t="e">
        <v>#N/A</v>
      </c>
      <c r="J109" s="116">
        <v>12.73</v>
      </c>
      <c r="K109" s="116">
        <v>12.74</v>
      </c>
      <c r="L109" s="116" t="e">
        <v>#N/A</v>
      </c>
      <c r="M109" s="116">
        <v>10.39</v>
      </c>
      <c r="N109" s="116">
        <v>12.54</v>
      </c>
      <c r="O109" s="112">
        <v>8.5500000000000007</v>
      </c>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41" t="e">
        <v>#N/A</v>
      </c>
      <c r="G110" s="41" t="e">
        <v>#N/A</v>
      </c>
      <c r="H110" s="41" t="e">
        <v>#N/A</v>
      </c>
      <c r="I110" s="41" t="e">
        <v>#N/A</v>
      </c>
      <c r="J110" s="41" t="e">
        <v>#N/A</v>
      </c>
      <c r="K110" s="41" t="e">
        <v>#N/A</v>
      </c>
      <c r="L110" s="41" t="e">
        <v>#N/A</v>
      </c>
      <c r="M110" s="41" t="e">
        <v>#N/A</v>
      </c>
      <c r="N110" s="41" t="e">
        <v>#N/A</v>
      </c>
      <c r="O110" s="41" t="e">
        <v>#N/A</v>
      </c>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33" t="e">
        <v>#N/A</v>
      </c>
      <c r="F111" s="20">
        <v>265.04998937100811</v>
      </c>
      <c r="G111" s="20">
        <v>2330.9100426666064</v>
      </c>
      <c r="H111" s="20" t="e">
        <v>#N/A</v>
      </c>
      <c r="I111" s="20" t="e">
        <v>#N/A</v>
      </c>
      <c r="J111" s="20" t="e">
        <v>#N/A</v>
      </c>
      <c r="K111" s="20" t="e">
        <v>#N/A</v>
      </c>
      <c r="L111" s="20">
        <v>573.7771431021896</v>
      </c>
      <c r="M111" s="20" t="e">
        <v>#N/A</v>
      </c>
      <c r="N111" s="20">
        <v>24.23974226059325</v>
      </c>
      <c r="O111" s="69" t="e">
        <v>#N/A</v>
      </c>
      <c r="Q111" s="74"/>
      <c r="R111" s="74"/>
      <c r="S111" s="74"/>
      <c r="T111" s="74"/>
      <c r="U111" s="74"/>
      <c r="V111" s="74"/>
      <c r="W111" s="74"/>
      <c r="X111" s="74"/>
      <c r="Y111" s="74"/>
      <c r="Z111" s="74"/>
    </row>
    <row r="112" spans="1:26" x14ac:dyDescent="0.25">
      <c r="A112" s="52" t="str">
        <f>CONCATENATE(C110," - ",D112,"%")</f>
        <v>Unburnt UHC emissions - 23%</v>
      </c>
      <c r="C112" s="130"/>
      <c r="D112" s="94">
        <v>23</v>
      </c>
      <c r="E112" s="34" t="e">
        <v>#N/A</v>
      </c>
      <c r="F112" s="64" t="e">
        <v>#N/A</v>
      </c>
      <c r="G112" s="64" t="e">
        <v>#N/A</v>
      </c>
      <c r="H112" s="64" t="e">
        <v>#N/A</v>
      </c>
      <c r="I112" s="64" t="e">
        <v>#N/A</v>
      </c>
      <c r="J112" s="64" t="e">
        <v>#N/A</v>
      </c>
      <c r="K112" s="64" t="e">
        <v>#N/A</v>
      </c>
      <c r="L112" s="64" t="e">
        <v>#N/A</v>
      </c>
      <c r="M112" s="64" t="e">
        <v>#N/A</v>
      </c>
      <c r="N112" s="64">
        <v>17.980041731009081</v>
      </c>
      <c r="O112" s="68" t="e">
        <v>#N/A</v>
      </c>
      <c r="Q112" s="74"/>
      <c r="R112" s="74"/>
      <c r="S112" s="74"/>
      <c r="T112" s="74"/>
      <c r="U112" s="74"/>
      <c r="V112" s="74"/>
      <c r="W112" s="74"/>
      <c r="X112" s="74"/>
      <c r="Y112" s="74"/>
      <c r="Z112" s="74"/>
    </row>
    <row r="113" spans="1:26" x14ac:dyDescent="0.25">
      <c r="A113" s="52" t="str">
        <f>CONCATENATE(C110," - ",D113,"%")</f>
        <v>Unburnt UHC emissions - 40%</v>
      </c>
      <c r="C113" s="130"/>
      <c r="D113" s="94">
        <v>40</v>
      </c>
      <c r="E113" s="34" t="e">
        <v>#N/A</v>
      </c>
      <c r="F113" s="64">
        <v>108.09121558453464</v>
      </c>
      <c r="G113" s="64">
        <v>938.17453922780408</v>
      </c>
      <c r="H113" s="64" t="e">
        <v>#N/A</v>
      </c>
      <c r="I113" s="64" t="e">
        <v>#N/A</v>
      </c>
      <c r="J113" s="64" t="e">
        <v>#N/A</v>
      </c>
      <c r="K113" s="64" t="e">
        <v>#N/A</v>
      </c>
      <c r="L113" s="64">
        <v>233.55070323867548</v>
      </c>
      <c r="M113" s="64" t="e">
        <v>#N/A</v>
      </c>
      <c r="N113" s="64">
        <v>13.845085730678701</v>
      </c>
      <c r="O113" s="68" t="e">
        <v>#N/A</v>
      </c>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117" t="e">
        <v>#N/A</v>
      </c>
      <c r="F114" s="116" t="e">
        <v>#N/A</v>
      </c>
      <c r="G114" s="116" t="e">
        <v>#N/A</v>
      </c>
      <c r="H114" s="116" t="e">
        <v>#N/A</v>
      </c>
      <c r="I114" s="116" t="e">
        <v>#N/A</v>
      </c>
      <c r="J114" s="116" t="e">
        <v>#N/A</v>
      </c>
      <c r="K114" s="116" t="e">
        <v>#N/A</v>
      </c>
      <c r="L114" s="116" t="e">
        <v>#N/A</v>
      </c>
      <c r="M114" s="116" t="e">
        <v>#N/A</v>
      </c>
      <c r="N114" s="116" t="e">
        <v>#N/A</v>
      </c>
      <c r="O114" s="112" t="e">
        <v>#N/A</v>
      </c>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41" t="e">
        <v>#N/A</v>
      </c>
      <c r="G115" s="41" t="e">
        <v>#N/A</v>
      </c>
      <c r="H115" s="41" t="e">
        <v>#N/A</v>
      </c>
      <c r="I115" s="41" t="e">
        <v>#N/A</v>
      </c>
      <c r="J115" s="41" t="e">
        <v>#N/A</v>
      </c>
      <c r="K115" s="41" t="e">
        <v>#N/A</v>
      </c>
      <c r="L115" s="41" t="e">
        <v>#N/A</v>
      </c>
      <c r="M115" s="41" t="e">
        <v>#N/A</v>
      </c>
      <c r="N115" s="41" t="e">
        <v>#N/A</v>
      </c>
      <c r="O115" s="41" t="e">
        <v>#N/A</v>
      </c>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33" t="e">
        <v>#N/A</v>
      </c>
      <c r="F116" s="20">
        <v>66.262497342752027</v>
      </c>
      <c r="G116" s="20" t="e">
        <v>#N/A</v>
      </c>
      <c r="H116" s="20" t="e">
        <v>#N/A</v>
      </c>
      <c r="I116" s="20" t="e">
        <v>#N/A</v>
      </c>
      <c r="J116" s="20" t="e">
        <v>#N/A</v>
      </c>
      <c r="K116" s="20" t="e">
        <v>#N/A</v>
      </c>
      <c r="L116" s="20" t="e">
        <v>#N/A</v>
      </c>
      <c r="M116" s="20" t="e">
        <v>#N/A</v>
      </c>
      <c r="N116" s="20" t="e">
        <v>#N/A</v>
      </c>
      <c r="O116" s="69" t="e">
        <v>#N/A</v>
      </c>
      <c r="Q116" s="74"/>
      <c r="R116" s="74"/>
      <c r="S116" s="74"/>
      <c r="T116" s="74"/>
      <c r="U116" s="74"/>
      <c r="V116" s="74"/>
      <c r="W116" s="74"/>
      <c r="X116" s="74"/>
      <c r="Y116" s="74"/>
      <c r="Z116" s="74"/>
    </row>
    <row r="117" spans="1:26" x14ac:dyDescent="0.25">
      <c r="A117" s="52" t="str">
        <f>CONCATENATE(C115," - ",D117,"%")</f>
        <v>Unburnt H2 emissions - 23%</v>
      </c>
      <c r="C117" s="130"/>
      <c r="D117" s="94">
        <v>23</v>
      </c>
      <c r="E117" s="34" t="e">
        <v>#N/A</v>
      </c>
      <c r="F117" s="64" t="e">
        <v>#N/A</v>
      </c>
      <c r="G117" s="64" t="e">
        <v>#N/A</v>
      </c>
      <c r="H117" s="64" t="e">
        <v>#N/A</v>
      </c>
      <c r="I117" s="64" t="e">
        <v>#N/A</v>
      </c>
      <c r="J117" s="64" t="e">
        <v>#N/A</v>
      </c>
      <c r="K117" s="64" t="e">
        <v>#N/A</v>
      </c>
      <c r="L117" s="64" t="e">
        <v>#N/A</v>
      </c>
      <c r="M117" s="64" t="e">
        <v>#N/A</v>
      </c>
      <c r="N117" s="64" t="e">
        <v>#N/A</v>
      </c>
      <c r="O117" s="68" t="e">
        <v>#N/A</v>
      </c>
      <c r="Q117" s="74"/>
      <c r="R117" s="74"/>
      <c r="S117" s="74"/>
      <c r="T117" s="74"/>
      <c r="U117" s="74"/>
      <c r="V117" s="74"/>
      <c r="W117" s="74"/>
      <c r="X117" s="74"/>
      <c r="Y117" s="74"/>
      <c r="Z117" s="74"/>
    </row>
    <row r="118" spans="1:26" x14ac:dyDescent="0.25">
      <c r="A118" s="52" t="str">
        <f>CONCATENATE(C115," - ",D118,"%")</f>
        <v>Unburnt H2 emissions - 40%</v>
      </c>
      <c r="C118" s="130"/>
      <c r="D118" s="94">
        <v>40</v>
      </c>
      <c r="E118" s="34" t="e">
        <v>#N/A</v>
      </c>
      <c r="F118" s="64">
        <v>148.62971212481261</v>
      </c>
      <c r="G118" s="64" t="e">
        <v>#N/A</v>
      </c>
      <c r="H118" s="64" t="e">
        <v>#N/A</v>
      </c>
      <c r="I118" s="64" t="e">
        <v>#N/A</v>
      </c>
      <c r="J118" s="64" t="e">
        <v>#N/A</v>
      </c>
      <c r="K118" s="64" t="e">
        <v>#N/A</v>
      </c>
      <c r="L118" s="64" t="e">
        <v>#N/A</v>
      </c>
      <c r="M118" s="64" t="e">
        <v>#N/A</v>
      </c>
      <c r="N118" s="64" t="e">
        <v>#N/A</v>
      </c>
      <c r="O118" s="68" t="e">
        <v>#N/A</v>
      </c>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117" t="e">
        <v>#N/A</v>
      </c>
      <c r="F119" s="116" t="e">
        <v>#N/A</v>
      </c>
      <c r="G119" s="116" t="e">
        <v>#N/A</v>
      </c>
      <c r="H119" s="116" t="e">
        <v>#N/A</v>
      </c>
      <c r="I119" s="116" t="e">
        <v>#N/A</v>
      </c>
      <c r="J119" s="116" t="e">
        <v>#N/A</v>
      </c>
      <c r="K119" s="116" t="e">
        <v>#N/A</v>
      </c>
      <c r="L119" s="116" t="e">
        <v>#N/A</v>
      </c>
      <c r="M119" s="116" t="e">
        <v>#N/A</v>
      </c>
      <c r="N119" s="116" t="e">
        <v>#N/A</v>
      </c>
      <c r="O119" s="112" t="e">
        <v>#N/A</v>
      </c>
      <c r="Q119" s="74"/>
      <c r="R119" s="74"/>
      <c r="S119" s="74"/>
      <c r="T119" s="74"/>
      <c r="U119" s="74"/>
      <c r="V119" s="74"/>
      <c r="W119" s="74"/>
      <c r="X119" s="74"/>
      <c r="Y119" s="74"/>
      <c r="Z119" s="74"/>
    </row>
    <row r="120" spans="1:26" ht="19.5" thickBot="1" x14ac:dyDescent="0.35">
      <c r="C120" s="40" t="str">
        <f>List!$B$6</f>
        <v>Air Excess (Lambda)</v>
      </c>
      <c r="D120" s="45"/>
      <c r="E120" s="41" t="e">
        <v>#N/A</v>
      </c>
      <c r="F120" s="41" t="e">
        <v>#N/A</v>
      </c>
      <c r="G120" s="41" t="e">
        <v>#N/A</v>
      </c>
      <c r="H120" s="41" t="e">
        <v>#N/A</v>
      </c>
      <c r="I120" s="41" t="e">
        <v>#N/A</v>
      </c>
      <c r="J120" s="41" t="e">
        <v>#N/A</v>
      </c>
      <c r="K120" s="41" t="e">
        <v>#N/A</v>
      </c>
      <c r="L120" s="41" t="e">
        <v>#N/A</v>
      </c>
      <c r="M120" s="41" t="e">
        <v>#N/A</v>
      </c>
      <c r="N120" s="41" t="e">
        <v>#N/A</v>
      </c>
      <c r="O120" s="41" t="e">
        <v>#N/A</v>
      </c>
      <c r="Q120" s="73"/>
      <c r="R120" s="73"/>
      <c r="S120" s="73"/>
      <c r="T120" s="73"/>
      <c r="U120" s="73"/>
      <c r="V120" s="73"/>
      <c r="W120" s="73"/>
      <c r="X120" s="73"/>
      <c r="Y120" s="73"/>
      <c r="Z120" s="73"/>
    </row>
    <row r="121" spans="1:26" x14ac:dyDescent="0.25">
      <c r="A121" s="52" t="str">
        <f>CONCATENATE(C120," - ",D121,"%")</f>
        <v>Air Excess (Lambda) - 0%</v>
      </c>
      <c r="C121" s="122" t="s">
        <v>124</v>
      </c>
      <c r="D121" s="11">
        <v>0</v>
      </c>
      <c r="E121" s="33" t="e">
        <v>#N/A</v>
      </c>
      <c r="F121" s="20" t="e">
        <v>#N/A</v>
      </c>
      <c r="G121" s="20">
        <v>1.6279069767441861</v>
      </c>
      <c r="H121" s="20">
        <v>1.1986301369863015</v>
      </c>
      <c r="I121" s="20">
        <v>2.3917995444191344</v>
      </c>
      <c r="J121" s="20">
        <v>1.9178082191780823</v>
      </c>
      <c r="K121" s="20">
        <v>1.845342706502636</v>
      </c>
      <c r="L121" s="20">
        <v>1.5151515151515151</v>
      </c>
      <c r="M121" s="20">
        <v>1.4840989399293285</v>
      </c>
      <c r="N121" s="20">
        <v>1.8421052631578947</v>
      </c>
      <c r="O121" s="69">
        <v>1.5837104072398189</v>
      </c>
      <c r="Q121" s="74"/>
      <c r="R121" s="74"/>
      <c r="S121" s="74"/>
      <c r="T121" s="74"/>
      <c r="U121" s="74"/>
      <c r="V121" s="74"/>
      <c r="W121" s="74"/>
      <c r="X121" s="74"/>
      <c r="Y121" s="74"/>
      <c r="Z121" s="74"/>
    </row>
    <row r="122" spans="1:26" x14ac:dyDescent="0.25">
      <c r="A122" s="52" t="str">
        <f>CONCATENATE(C120," - ",D122,"%")</f>
        <v>Air Excess (Lambda) - 10%</v>
      </c>
      <c r="C122" s="123"/>
      <c r="D122" s="94">
        <v>10</v>
      </c>
      <c r="E122" s="34" t="e">
        <v>#N/A</v>
      </c>
      <c r="F122" s="64" t="e">
        <v>#N/A</v>
      </c>
      <c r="G122" s="64" t="e">
        <v>#N/A</v>
      </c>
      <c r="H122" s="64">
        <v>1.2529832935560861</v>
      </c>
      <c r="I122" s="64">
        <v>2.4822695035460991</v>
      </c>
      <c r="J122" s="64">
        <v>1.9534883720930232</v>
      </c>
      <c r="K122" s="64">
        <v>1.9213174748398902</v>
      </c>
      <c r="L122" s="64" t="e">
        <v>#N/A</v>
      </c>
      <c r="M122" s="64">
        <v>1.5429831006612786</v>
      </c>
      <c r="N122" s="64">
        <v>2.0076481835564053</v>
      </c>
      <c r="O122" s="68">
        <v>1.5885022692889563</v>
      </c>
      <c r="Q122" s="74"/>
      <c r="R122" s="74"/>
      <c r="S122" s="74"/>
      <c r="T122" s="74"/>
      <c r="U122" s="74"/>
      <c r="V122" s="74"/>
      <c r="W122" s="74"/>
      <c r="X122" s="74"/>
      <c r="Y122" s="74"/>
      <c r="Z122" s="74"/>
    </row>
    <row r="123" spans="1:26" x14ac:dyDescent="0.25">
      <c r="A123" s="52" t="str">
        <f>CONCATENATE(C120," - ",D123,"%")</f>
        <v>Air Excess (Lambda) - 20%</v>
      </c>
      <c r="C123" s="123"/>
      <c r="D123" s="94">
        <v>20</v>
      </c>
      <c r="E123" s="34" t="e">
        <v>#N/A</v>
      </c>
      <c r="F123" s="64" t="e">
        <v>#N/A</v>
      </c>
      <c r="G123" s="64" t="e">
        <v>#N/A</v>
      </c>
      <c r="H123" s="64" t="e">
        <v>#N/A</v>
      </c>
      <c r="I123" s="64" t="e">
        <v>#N/A</v>
      </c>
      <c r="J123" s="64" t="e">
        <v>#N/A</v>
      </c>
      <c r="K123" s="64" t="e">
        <v>#N/A</v>
      </c>
      <c r="L123" s="64" t="e">
        <v>#N/A</v>
      </c>
      <c r="M123" s="64" t="e">
        <v>#N/A</v>
      </c>
      <c r="N123" s="64">
        <v>2.0192307692307692</v>
      </c>
      <c r="O123" s="68" t="e">
        <v>#N/A</v>
      </c>
      <c r="Q123" s="74"/>
      <c r="R123" s="74"/>
      <c r="S123" s="74"/>
      <c r="T123" s="74"/>
      <c r="U123" s="74"/>
      <c r="V123" s="74"/>
      <c r="W123" s="74"/>
      <c r="X123" s="74"/>
      <c r="Y123" s="74"/>
      <c r="Z123" s="74"/>
    </row>
    <row r="124" spans="1:26" x14ac:dyDescent="0.25">
      <c r="A124" s="52" t="str">
        <f>CONCATENATE(C120," - ",D124,"%")</f>
        <v>Air Excess (Lambda) - 23%</v>
      </c>
      <c r="C124" s="123"/>
      <c r="D124" s="94">
        <v>23</v>
      </c>
      <c r="E124" s="34" t="e">
        <v>#N/A</v>
      </c>
      <c r="F124" s="64" t="e">
        <v>#N/A</v>
      </c>
      <c r="G124" s="64">
        <v>1.7713688050225709</v>
      </c>
      <c r="H124" s="64">
        <v>1.3265950726468729</v>
      </c>
      <c r="I124" s="64">
        <v>2.6054590570719602</v>
      </c>
      <c r="J124" s="64">
        <v>2.0628683693516701</v>
      </c>
      <c r="K124" s="64">
        <v>2.0211742059672759</v>
      </c>
      <c r="L124" s="64">
        <v>1.6191210485736314</v>
      </c>
      <c r="M124" s="64">
        <v>1.6203703703703702</v>
      </c>
      <c r="N124" s="64">
        <v>2.1494370522006143</v>
      </c>
      <c r="O124" s="68">
        <v>1.6067329762815608</v>
      </c>
      <c r="Q124" s="74"/>
      <c r="R124" s="74"/>
      <c r="S124" s="74"/>
      <c r="T124" s="74"/>
      <c r="U124" s="74"/>
      <c r="V124" s="74"/>
      <c r="W124" s="74"/>
      <c r="X124" s="74"/>
      <c r="Y124" s="74"/>
      <c r="Z124" s="74"/>
    </row>
    <row r="125" spans="1:26" x14ac:dyDescent="0.25">
      <c r="A125" s="52" t="str">
        <f>CONCATENATE(C120," - ",D125,"%")</f>
        <v>Air Excess (Lambda) - 30%</v>
      </c>
      <c r="C125" s="123"/>
      <c r="D125" s="94">
        <v>30</v>
      </c>
      <c r="E125" s="34" t="e">
        <v>#N/A</v>
      </c>
      <c r="F125" s="64" t="e">
        <v>#N/A</v>
      </c>
      <c r="G125" s="64">
        <v>1.8178700984832306</v>
      </c>
      <c r="H125" s="64">
        <v>1.3788575180564675</v>
      </c>
      <c r="I125" s="64">
        <v>2.6785714285714288</v>
      </c>
      <c r="J125" s="64">
        <v>2.1341463414634148</v>
      </c>
      <c r="K125" s="64">
        <v>2.0854021847070507</v>
      </c>
      <c r="L125" s="64" t="e">
        <v>#N/A</v>
      </c>
      <c r="M125" s="64">
        <v>1.6813450760608486</v>
      </c>
      <c r="N125" s="64">
        <v>2.1042084168336674</v>
      </c>
      <c r="O125" s="68">
        <v>1.6241299303944317</v>
      </c>
      <c r="Q125" s="74"/>
      <c r="R125" s="74"/>
      <c r="S125" s="74"/>
      <c r="T125" s="74"/>
      <c r="U125" s="74"/>
      <c r="V125" s="74"/>
      <c r="W125" s="74"/>
      <c r="X125" s="74"/>
      <c r="Y125" s="74"/>
      <c r="Z125" s="74"/>
    </row>
    <row r="126" spans="1:26" x14ac:dyDescent="0.25">
      <c r="A126" s="52" t="str">
        <f>CONCATENATE(C120," - ",D126,"%")</f>
        <v>Air Excess (Lambda) - 40%</v>
      </c>
      <c r="C126" s="123"/>
      <c r="D126" s="94">
        <v>40</v>
      </c>
      <c r="E126" s="34" t="e">
        <v>#N/A</v>
      </c>
      <c r="F126" s="64" t="e">
        <v>#N/A</v>
      </c>
      <c r="G126" s="64">
        <v>1.8968519822417322</v>
      </c>
      <c r="H126" s="64">
        <v>1.4492753623188406</v>
      </c>
      <c r="I126" s="64">
        <v>2.7777777777777777</v>
      </c>
      <c r="J126" s="64">
        <v>2.2508038585209005</v>
      </c>
      <c r="K126" s="64">
        <v>2.1852237252861606</v>
      </c>
      <c r="L126" s="64">
        <v>1.7872340425531914</v>
      </c>
      <c r="M126" s="64">
        <v>1.7751479289940828</v>
      </c>
      <c r="N126" s="64">
        <v>2.1920668058455113</v>
      </c>
      <c r="O126" s="68">
        <v>1.6342412451361867</v>
      </c>
      <c r="Q126" s="74"/>
      <c r="R126" s="74"/>
      <c r="S126" s="74"/>
      <c r="T126" s="74"/>
      <c r="U126" s="74"/>
      <c r="V126" s="74"/>
      <c r="W126" s="74"/>
      <c r="X126" s="74"/>
      <c r="Y126" s="74"/>
      <c r="Z126" s="74"/>
    </row>
    <row r="127" spans="1:26" x14ac:dyDescent="0.25">
      <c r="A127" s="52" t="str">
        <f>CONCATENATE(C120," - ",D127,"%")</f>
        <v>Air Excess (Lambda) - 50%</v>
      </c>
      <c r="C127" s="123"/>
      <c r="D127" s="94">
        <v>50</v>
      </c>
      <c r="E127" s="34" t="e">
        <v>#N/A</v>
      </c>
      <c r="F127" s="64" t="e">
        <v>#N/A</v>
      </c>
      <c r="G127" s="64" t="e">
        <v>#N/A</v>
      </c>
      <c r="H127" s="64">
        <v>1.5173410404624277</v>
      </c>
      <c r="I127" s="64">
        <v>2.904564315352697</v>
      </c>
      <c r="J127" s="64">
        <v>2.3809523809523809</v>
      </c>
      <c r="K127" s="64">
        <v>2.2950819672131146</v>
      </c>
      <c r="L127" s="64" t="e">
        <v>#N/A</v>
      </c>
      <c r="M127" s="64">
        <v>1.8716577540106951</v>
      </c>
      <c r="N127" s="64">
        <v>2.3675310033821875</v>
      </c>
      <c r="O127" s="68">
        <v>1.6587677725118484</v>
      </c>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117" t="e">
        <v>#N/A</v>
      </c>
      <c r="F128" s="116" t="e">
        <v>#N/A</v>
      </c>
      <c r="G128" s="116" t="e">
        <v>#N/A</v>
      </c>
      <c r="H128" s="116" t="e">
        <v>#N/A</v>
      </c>
      <c r="I128" s="116" t="e">
        <v>#N/A</v>
      </c>
      <c r="J128" s="116">
        <v>2.5392986698911733</v>
      </c>
      <c r="K128" s="116">
        <v>2.5423728813559321</v>
      </c>
      <c r="L128" s="116" t="e">
        <v>#N/A</v>
      </c>
      <c r="M128" s="116">
        <v>1.9792648444863337</v>
      </c>
      <c r="N128" s="116">
        <v>2.4822695035460991</v>
      </c>
      <c r="O128" s="112">
        <v>1.6867469879518073</v>
      </c>
      <c r="Q128" s="74"/>
      <c r="R128" s="74"/>
      <c r="S128" s="74"/>
      <c r="T128" s="74"/>
      <c r="U128" s="74"/>
      <c r="V128" s="74"/>
      <c r="W128" s="74"/>
      <c r="X128" s="74"/>
      <c r="Y128" s="74"/>
      <c r="Z128" s="74"/>
    </row>
    <row r="129" spans="1:26" x14ac:dyDescent="0.25">
      <c r="C129" s="1"/>
      <c r="D129" s="1"/>
      <c r="E129" s="1"/>
      <c r="F129" s="1"/>
      <c r="G129" s="1"/>
      <c r="H129" s="1"/>
      <c r="I129" s="1"/>
      <c r="J129" s="1"/>
      <c r="K129" s="1"/>
      <c r="L129" s="1"/>
      <c r="M129" s="1"/>
      <c r="N129" s="1"/>
      <c r="O129" s="1"/>
      <c r="Q129"/>
      <c r="R129"/>
      <c r="S129"/>
      <c r="T129"/>
      <c r="U129"/>
      <c r="V129"/>
      <c r="W129"/>
      <c r="X129"/>
      <c r="Y129"/>
      <c r="Z129"/>
    </row>
    <row r="130" spans="1:26" x14ac:dyDescent="0.25">
      <c r="C130" s="1"/>
      <c r="D130" s="1"/>
      <c r="E130" s="1"/>
      <c r="F130" s="1"/>
      <c r="G130" s="1"/>
      <c r="H130" s="1"/>
      <c r="I130" s="1"/>
      <c r="J130" s="1"/>
      <c r="K130" s="1"/>
      <c r="L130" s="1"/>
      <c r="M130" s="1"/>
      <c r="N130" s="1"/>
      <c r="O130" s="1"/>
      <c r="Q130"/>
      <c r="R130"/>
      <c r="S130"/>
      <c r="T130"/>
      <c r="U130"/>
      <c r="V130"/>
      <c r="W130"/>
      <c r="X130"/>
      <c r="Y130"/>
      <c r="Z130"/>
    </row>
    <row r="131" spans="1:26" x14ac:dyDescent="0.25">
      <c r="C131" s="1"/>
      <c r="D131" s="1"/>
      <c r="E131" s="1"/>
      <c r="F131" s="1"/>
      <c r="G131" s="1"/>
      <c r="H131" s="1"/>
      <c r="I131" s="1"/>
      <c r="J131" s="1"/>
      <c r="K131" s="1"/>
      <c r="L131" s="1"/>
      <c r="M131" s="1"/>
      <c r="N131" s="1"/>
      <c r="O131" s="1"/>
      <c r="Q131"/>
      <c r="R131"/>
      <c r="S131"/>
      <c r="T131"/>
      <c r="U131"/>
      <c r="V131"/>
      <c r="W131"/>
      <c r="X131"/>
      <c r="Y131"/>
      <c r="Z131"/>
    </row>
    <row r="132" spans="1:26" x14ac:dyDescent="0.25">
      <c r="C132" s="1"/>
      <c r="D132" s="1"/>
      <c r="E132" s="1"/>
      <c r="F132" s="1"/>
      <c r="G132" s="1"/>
      <c r="H132" s="1"/>
      <c r="I132" s="1"/>
      <c r="J132" s="1"/>
      <c r="K132" s="1"/>
      <c r="L132" s="1"/>
      <c r="M132" s="1"/>
      <c r="N132" s="1"/>
      <c r="O132" s="1"/>
      <c r="Q132"/>
      <c r="R132"/>
      <c r="S132"/>
      <c r="T132"/>
      <c r="U132"/>
      <c r="V132"/>
      <c r="W132"/>
      <c r="X132"/>
      <c r="Y132"/>
      <c r="Z132"/>
    </row>
    <row r="133" spans="1:26" ht="18.75" thickBot="1" x14ac:dyDescent="0.3">
      <c r="B133" s="32" t="s">
        <v>142</v>
      </c>
      <c r="C133" s="1"/>
      <c r="D133" s="1"/>
      <c r="E133" s="1"/>
      <c r="F133" s="1"/>
      <c r="G133" s="1"/>
      <c r="H133" s="1"/>
      <c r="I133" s="1"/>
      <c r="J133" s="1"/>
      <c r="K133" s="1"/>
      <c r="L133" s="1"/>
      <c r="M133" s="1"/>
      <c r="N133" s="1"/>
      <c r="O133" s="1"/>
      <c r="Q133"/>
      <c r="R133"/>
      <c r="S133"/>
      <c r="T133"/>
      <c r="U133"/>
      <c r="V133"/>
      <c r="W133"/>
      <c r="X133"/>
      <c r="Y133"/>
      <c r="Z133"/>
    </row>
    <row r="134" spans="1:26" ht="19.5" thickBot="1" x14ac:dyDescent="0.35">
      <c r="C134" s="40" t="s">
        <v>189</v>
      </c>
      <c r="D134" s="45" t="s">
        <v>197</v>
      </c>
      <c r="E134" s="41" t="e">
        <v>#N/A</v>
      </c>
      <c r="F134" s="41" t="e">
        <v>#N/A</v>
      </c>
      <c r="G134" s="41" t="e">
        <v>#N/A</v>
      </c>
      <c r="H134" s="41" t="e">
        <v>#N/A</v>
      </c>
      <c r="I134" s="41" t="e">
        <v>#N/A</v>
      </c>
      <c r="J134" s="41" t="e">
        <v>#N/A</v>
      </c>
      <c r="K134" s="41" t="e">
        <v>#N/A</v>
      </c>
      <c r="L134" s="41" t="e">
        <v>#N/A</v>
      </c>
      <c r="M134" s="41" t="e">
        <v>#N/A</v>
      </c>
      <c r="N134" s="41"/>
      <c r="O134" s="41" t="e">
        <v>#N/A</v>
      </c>
      <c r="Q134" s="73"/>
      <c r="R134" s="73"/>
      <c r="S134" s="73"/>
      <c r="T134" s="73"/>
      <c r="U134" s="73"/>
      <c r="V134" s="73"/>
      <c r="W134" s="73"/>
      <c r="X134" s="73"/>
      <c r="Y134" s="73"/>
      <c r="Z134" s="73"/>
    </row>
    <row r="135" spans="1:26" x14ac:dyDescent="0.25">
      <c r="A135" s="52" t="str">
        <f>CONCATENATE(C134," - ",D135,"%")</f>
        <v>H2 - 0%</v>
      </c>
      <c r="C135" s="128" t="s">
        <v>124</v>
      </c>
      <c r="D135" s="11">
        <v>0</v>
      </c>
      <c r="E135" s="20" t="e">
        <v>#N/A</v>
      </c>
      <c r="F135" s="20">
        <v>40</v>
      </c>
      <c r="G135" s="20" t="e">
        <v>#N/A</v>
      </c>
      <c r="H135" s="20" t="e">
        <v>#N/A</v>
      </c>
      <c r="I135" s="20" t="e">
        <v>#N/A</v>
      </c>
      <c r="J135" s="20" t="e">
        <v>#N/A</v>
      </c>
      <c r="K135" s="20" t="e">
        <v>#N/A</v>
      </c>
      <c r="L135" s="20" t="e">
        <v>#N/A</v>
      </c>
      <c r="M135" s="20" t="e">
        <v>#N/A</v>
      </c>
      <c r="N135" s="20" t="e">
        <v>#N/A</v>
      </c>
      <c r="O135" s="69" t="e">
        <v>#N/A</v>
      </c>
      <c r="Q135" s="74"/>
      <c r="R135" s="74"/>
      <c r="S135" s="74"/>
      <c r="T135" s="74"/>
      <c r="U135" s="74"/>
      <c r="V135" s="74"/>
      <c r="W135" s="74"/>
      <c r="X135" s="74"/>
      <c r="Y135" s="74"/>
      <c r="Z135" s="74"/>
    </row>
    <row r="136" spans="1:26" x14ac:dyDescent="0.25">
      <c r="A136" s="52" t="str">
        <f>CONCATENATE(C134," - ",D136,"%")</f>
        <v>H2 - 10%</v>
      </c>
      <c r="C136" s="123"/>
      <c r="D136" s="94">
        <v>10</v>
      </c>
      <c r="E136" s="64" t="e">
        <v>#N/A</v>
      </c>
      <c r="F136" s="64">
        <v>40</v>
      </c>
      <c r="G136" s="64" t="e">
        <v>#N/A</v>
      </c>
      <c r="H136" s="64">
        <v>10.199999999999999</v>
      </c>
      <c r="I136" s="64" t="e">
        <v>#N/A</v>
      </c>
      <c r="J136" s="64">
        <v>10.3</v>
      </c>
      <c r="K136" s="64">
        <v>10</v>
      </c>
      <c r="L136" s="64" t="e">
        <v>#N/A</v>
      </c>
      <c r="M136" s="64">
        <v>11</v>
      </c>
      <c r="N136" s="64">
        <v>10</v>
      </c>
      <c r="O136" s="68">
        <v>10</v>
      </c>
      <c r="Q136" s="74"/>
      <c r="R136" s="74"/>
      <c r="S136" s="74"/>
      <c r="T136" s="74"/>
      <c r="U136" s="74"/>
      <c r="V136" s="74"/>
      <c r="W136" s="74"/>
      <c r="X136" s="74"/>
      <c r="Y136" s="74"/>
      <c r="Z136" s="74"/>
    </row>
    <row r="137" spans="1:26" x14ac:dyDescent="0.25">
      <c r="A137" s="52" t="str">
        <f>CONCATENATE(C134," - ",D137,"%")</f>
        <v>H2 - 20%</v>
      </c>
      <c r="C137" s="123"/>
      <c r="D137" s="94">
        <v>20</v>
      </c>
      <c r="E137" s="64">
        <v>23</v>
      </c>
      <c r="F137" s="64">
        <v>40</v>
      </c>
      <c r="G137" s="64" t="e">
        <v>#N/A</v>
      </c>
      <c r="H137" s="64" t="e">
        <v>#N/A</v>
      </c>
      <c r="I137" s="64" t="e">
        <v>#N/A</v>
      </c>
      <c r="J137" s="64" t="e">
        <v>#N/A</v>
      </c>
      <c r="K137" s="64" t="e">
        <v>#N/A</v>
      </c>
      <c r="L137" s="64" t="e">
        <v>#N/A</v>
      </c>
      <c r="M137" s="64" t="e">
        <v>#N/A</v>
      </c>
      <c r="N137" s="64">
        <v>20</v>
      </c>
      <c r="O137" s="68" t="e">
        <v>#N/A</v>
      </c>
      <c r="Q137" s="74"/>
      <c r="R137" s="74"/>
      <c r="S137" s="74"/>
      <c r="T137" s="74"/>
      <c r="U137" s="74"/>
      <c r="V137" s="74"/>
      <c r="W137" s="74"/>
      <c r="X137" s="74"/>
      <c r="Y137" s="74"/>
      <c r="Z137" s="74"/>
    </row>
    <row r="138" spans="1:26" x14ac:dyDescent="0.25">
      <c r="A138" s="52" t="str">
        <f>CONCATENATE(C134," - ",D138,"%")</f>
        <v>H2 - 23%</v>
      </c>
      <c r="C138" s="123"/>
      <c r="D138" s="94">
        <v>23</v>
      </c>
      <c r="E138" s="64" t="e">
        <v>#N/A</v>
      </c>
      <c r="F138" s="64">
        <v>40</v>
      </c>
      <c r="G138" s="64">
        <v>23.1</v>
      </c>
      <c r="H138" s="64">
        <v>23.1</v>
      </c>
      <c r="I138" s="64" t="e">
        <v>#N/A</v>
      </c>
      <c r="J138" s="64">
        <v>23.3</v>
      </c>
      <c r="K138" s="64">
        <v>22.900000000000006</v>
      </c>
      <c r="L138" s="64" t="e">
        <v>#N/A</v>
      </c>
      <c r="M138" s="64">
        <v>23</v>
      </c>
      <c r="N138" s="64">
        <v>23</v>
      </c>
      <c r="O138" s="68">
        <v>23</v>
      </c>
      <c r="Q138" s="74"/>
      <c r="R138" s="74"/>
      <c r="S138" s="74"/>
      <c r="T138" s="74"/>
      <c r="U138" s="74"/>
      <c r="V138" s="74"/>
      <c r="W138" s="74"/>
      <c r="X138" s="74"/>
      <c r="Y138" s="74"/>
      <c r="Z138" s="74"/>
    </row>
    <row r="139" spans="1:26" x14ac:dyDescent="0.25">
      <c r="A139" s="52" t="str">
        <f>CONCATENATE(C134," - ",D139,"%")</f>
        <v>H2 - 30%</v>
      </c>
      <c r="C139" s="123"/>
      <c r="D139" s="94">
        <v>30</v>
      </c>
      <c r="E139" s="64">
        <v>40</v>
      </c>
      <c r="F139" s="64">
        <v>40</v>
      </c>
      <c r="G139" s="64" t="e">
        <v>#N/A</v>
      </c>
      <c r="H139" s="64">
        <v>30.3</v>
      </c>
      <c r="I139" s="64" t="e">
        <v>#N/A</v>
      </c>
      <c r="J139" s="64">
        <v>30.2</v>
      </c>
      <c r="K139" s="64">
        <v>30.099999999999994</v>
      </c>
      <c r="L139" s="64" t="e">
        <v>#N/A</v>
      </c>
      <c r="M139" s="64">
        <v>29.799999999999997</v>
      </c>
      <c r="N139" s="64">
        <v>30</v>
      </c>
      <c r="O139" s="68">
        <v>30</v>
      </c>
      <c r="Q139" s="74"/>
      <c r="R139" s="74"/>
      <c r="S139" s="74"/>
      <c r="T139" s="74"/>
      <c r="U139" s="74"/>
      <c r="V139" s="74"/>
      <c r="W139" s="74"/>
      <c r="X139" s="74"/>
      <c r="Y139" s="74"/>
      <c r="Z139" s="74"/>
    </row>
    <row r="140" spans="1:26" x14ac:dyDescent="0.25">
      <c r="A140" s="52" t="str">
        <f>CONCATENATE(C134," - ",D140,"%")</f>
        <v>H2 - 40%</v>
      </c>
      <c r="C140" s="123"/>
      <c r="D140" s="94">
        <v>40</v>
      </c>
      <c r="E140" s="64" t="e">
        <v>#N/A</v>
      </c>
      <c r="F140" s="64">
        <v>40</v>
      </c>
      <c r="G140" s="64">
        <v>39.9</v>
      </c>
      <c r="H140" s="64">
        <v>40.299999999999997</v>
      </c>
      <c r="I140" s="64" t="e">
        <v>#N/A</v>
      </c>
      <c r="J140" s="64">
        <v>40.1</v>
      </c>
      <c r="K140" s="64">
        <v>40.200000000000003</v>
      </c>
      <c r="L140" s="64" t="e">
        <v>#N/A</v>
      </c>
      <c r="M140" s="64">
        <v>39.9</v>
      </c>
      <c r="N140" s="64">
        <v>40</v>
      </c>
      <c r="O140" s="68">
        <v>40</v>
      </c>
      <c r="Q140" s="74"/>
      <c r="R140" s="74"/>
      <c r="S140" s="74"/>
      <c r="T140" s="74"/>
      <c r="U140" s="74"/>
      <c r="V140" s="74"/>
      <c r="W140" s="74"/>
      <c r="X140" s="74"/>
      <c r="Y140" s="74"/>
      <c r="Z140" s="74"/>
    </row>
    <row r="141" spans="1:26" x14ac:dyDescent="0.25">
      <c r="A141" s="52" t="str">
        <f>CONCATENATE(C134," - ",D141,"%")</f>
        <v>H2 - 50%</v>
      </c>
      <c r="C141" s="123"/>
      <c r="D141" s="94">
        <v>50</v>
      </c>
      <c r="E141" s="64">
        <v>50</v>
      </c>
      <c r="F141" s="64">
        <v>40</v>
      </c>
      <c r="G141" s="64" t="e">
        <v>#N/A</v>
      </c>
      <c r="H141" s="64" t="e">
        <v>#N/A</v>
      </c>
      <c r="I141" s="64" t="e">
        <v>#N/A</v>
      </c>
      <c r="J141" s="64">
        <v>50.2</v>
      </c>
      <c r="K141" s="64">
        <v>49.9</v>
      </c>
      <c r="L141" s="64" t="e">
        <v>#N/A</v>
      </c>
      <c r="M141" s="64">
        <v>49.8</v>
      </c>
      <c r="N141" s="64">
        <v>50</v>
      </c>
      <c r="O141" s="68">
        <v>50</v>
      </c>
      <c r="Q141" s="74"/>
      <c r="R141" s="74"/>
      <c r="S141" s="74"/>
      <c r="T141" s="74"/>
      <c r="U141" s="74"/>
      <c r="V141" s="74"/>
      <c r="W141" s="74"/>
      <c r="X141" s="74"/>
      <c r="Y141" s="74"/>
      <c r="Z141" s="74"/>
    </row>
    <row r="142" spans="1:26" ht="15.75" thickBot="1" x14ac:dyDescent="0.3">
      <c r="A142" s="52" t="str">
        <f>CONCATENATE(C134," - ",D142,"%")</f>
        <v>H2 - 60%</v>
      </c>
      <c r="C142" s="124"/>
      <c r="D142" s="95">
        <v>60</v>
      </c>
      <c r="E142" s="116" t="e">
        <v>#N/A</v>
      </c>
      <c r="F142" s="116">
        <v>40</v>
      </c>
      <c r="G142" s="116" t="e">
        <v>#N/A</v>
      </c>
      <c r="H142" s="116" t="e">
        <v>#N/A</v>
      </c>
      <c r="I142" s="116" t="e">
        <v>#N/A</v>
      </c>
      <c r="J142" s="116">
        <v>59.9</v>
      </c>
      <c r="K142" s="116">
        <v>59.7</v>
      </c>
      <c r="L142" s="116" t="e">
        <v>#N/A</v>
      </c>
      <c r="M142" s="116" t="e">
        <v>#N/A</v>
      </c>
      <c r="N142" s="116">
        <v>60</v>
      </c>
      <c r="O142" s="112">
        <v>60</v>
      </c>
      <c r="Q142" s="74"/>
      <c r="R142" s="74"/>
      <c r="S142" s="74"/>
      <c r="T142" s="74"/>
      <c r="U142" s="74"/>
      <c r="V142" s="74"/>
      <c r="W142" s="74"/>
      <c r="X142" s="74"/>
      <c r="Y142" s="74"/>
      <c r="Z142" s="74"/>
    </row>
    <row r="143" spans="1:26" ht="19.5" thickBot="1" x14ac:dyDescent="0.35">
      <c r="C143" s="40" t="str">
        <f>List!$B$3</f>
        <v>Wobbe index</v>
      </c>
      <c r="D143" s="45" t="s">
        <v>190</v>
      </c>
      <c r="E143" s="41" t="e">
        <v>#N/A</v>
      </c>
      <c r="F143" s="41" t="e">
        <v>#N/A</v>
      </c>
      <c r="G143" s="41" t="e">
        <v>#N/A</v>
      </c>
      <c r="H143" s="41" t="e">
        <v>#N/A</v>
      </c>
      <c r="I143" s="41" t="e">
        <v>#N/A</v>
      </c>
      <c r="J143" s="41" t="e">
        <v>#N/A</v>
      </c>
      <c r="K143" s="41" t="e">
        <v>#N/A</v>
      </c>
      <c r="L143" s="41" t="e">
        <v>#N/A</v>
      </c>
      <c r="M143" s="41" t="e">
        <v>#N/A</v>
      </c>
      <c r="N143" s="41" t="e">
        <v>#N/A</v>
      </c>
      <c r="O143" s="41" t="e">
        <v>#N/A</v>
      </c>
      <c r="Q143" s="73"/>
      <c r="R143" s="73"/>
      <c r="S143" s="73"/>
      <c r="T143" s="73"/>
      <c r="U143" s="73"/>
      <c r="V143" s="73"/>
      <c r="W143" s="73"/>
      <c r="X143" s="73"/>
      <c r="Y143" s="73"/>
      <c r="Z143" s="73"/>
    </row>
    <row r="144" spans="1:26" x14ac:dyDescent="0.25">
      <c r="A144" s="52" t="str">
        <f>CONCATENATE(C143," - ",D144,"%")</f>
        <v>Wobbe index - 0%</v>
      </c>
      <c r="C144" s="122" t="s">
        <v>124</v>
      </c>
      <c r="D144" s="11">
        <v>0</v>
      </c>
      <c r="E144" s="20">
        <v>50.660444703461138</v>
      </c>
      <c r="F144" s="20">
        <v>45.714470083951518</v>
      </c>
      <c r="G144" s="20">
        <v>50.606070902360379</v>
      </c>
      <c r="H144" s="20">
        <v>50.606323934612639</v>
      </c>
      <c r="I144" s="20" t="e">
        <v>#N/A</v>
      </c>
      <c r="J144" s="20">
        <v>50.606323934612639</v>
      </c>
      <c r="K144" s="20">
        <v>50.606323934612639</v>
      </c>
      <c r="L144" s="20" t="e">
        <v>#N/A</v>
      </c>
      <c r="M144" s="20">
        <v>50.606323934612639</v>
      </c>
      <c r="N144" s="20">
        <v>50.606323934612639</v>
      </c>
      <c r="O144" s="69">
        <v>51.135859361765007</v>
      </c>
      <c r="Q144" s="74"/>
      <c r="R144" s="74"/>
      <c r="S144" s="74"/>
      <c r="T144" s="74"/>
      <c r="U144" s="74"/>
      <c r="V144" s="74"/>
      <c r="W144" s="74"/>
      <c r="X144" s="74"/>
      <c r="Y144" s="74"/>
      <c r="Z144" s="74"/>
    </row>
    <row r="145" spans="1:26" x14ac:dyDescent="0.25">
      <c r="A145" s="52" t="str">
        <f>CONCATENATE(C143," - ",D145,"%")</f>
        <v>Wobbe index - 10%</v>
      </c>
      <c r="C145" s="123"/>
      <c r="D145" s="94">
        <v>10</v>
      </c>
      <c r="E145" s="64" t="e">
        <v>#N/A</v>
      </c>
      <c r="F145" s="64">
        <v>45.714470083951518</v>
      </c>
      <c r="G145" s="64" t="e">
        <v>#N/A</v>
      </c>
      <c r="H145" s="64">
        <v>49.354042590719061</v>
      </c>
      <c r="I145" s="64" t="e">
        <v>#N/A</v>
      </c>
      <c r="J145" s="64">
        <v>49.341731310937753</v>
      </c>
      <c r="K145" s="64">
        <v>49.378663807590165</v>
      </c>
      <c r="L145" s="64" t="e">
        <v>#N/A</v>
      </c>
      <c r="M145" s="64">
        <v>49.255540501511582</v>
      </c>
      <c r="N145" s="64">
        <v>49.378663807590165</v>
      </c>
      <c r="O145" s="68">
        <v>49.819594993697791</v>
      </c>
      <c r="Q145" s="74"/>
      <c r="R145" s="74"/>
      <c r="S145" s="74"/>
      <c r="T145" s="74"/>
      <c r="U145" s="74"/>
      <c r="V145" s="74"/>
      <c r="W145" s="74"/>
      <c r="X145" s="74"/>
      <c r="Y145" s="74"/>
      <c r="Z145" s="74"/>
    </row>
    <row r="146" spans="1:26" x14ac:dyDescent="0.25">
      <c r="A146" s="52" t="str">
        <f>CONCATENATE(C143," - ",D146,"%")</f>
        <v>Wobbe index - 20%</v>
      </c>
      <c r="C146" s="123"/>
      <c r="D146" s="94">
        <v>20</v>
      </c>
      <c r="E146" s="64">
        <v>47.816798082918339</v>
      </c>
      <c r="F146" s="64">
        <v>45.714470083951518</v>
      </c>
      <c r="G146" s="64" t="e">
        <v>#N/A</v>
      </c>
      <c r="H146" s="64" t="e">
        <v>#N/A</v>
      </c>
      <c r="I146" s="64" t="e">
        <v>#N/A</v>
      </c>
      <c r="J146" s="64" t="e">
        <v>#N/A</v>
      </c>
      <c r="K146" s="64" t="e">
        <v>#N/A</v>
      </c>
      <c r="L146" s="64" t="e">
        <v>#N/A</v>
      </c>
      <c r="M146" s="64" t="e">
        <v>#N/A</v>
      </c>
      <c r="N146" s="64">
        <v>48.146710177780569</v>
      </c>
      <c r="O146" s="68" t="e">
        <v>#N/A</v>
      </c>
      <c r="Q146" s="74"/>
      <c r="R146" s="74"/>
      <c r="S146" s="74"/>
      <c r="T146" s="74"/>
      <c r="U146" s="74"/>
      <c r="V146" s="74"/>
      <c r="W146" s="74"/>
      <c r="X146" s="74"/>
      <c r="Y146" s="74"/>
      <c r="Z146" s="74"/>
    </row>
    <row r="147" spans="1:26" x14ac:dyDescent="0.25">
      <c r="A147" s="52" t="str">
        <f>CONCATENATE(C143," - ",D147,"%")</f>
        <v>Wobbe index - 23%</v>
      </c>
      <c r="C147" s="123"/>
      <c r="D147" s="94">
        <v>23</v>
      </c>
      <c r="E147" s="64" t="e">
        <v>#N/A</v>
      </c>
      <c r="F147" s="64">
        <v>45.714470083951518</v>
      </c>
      <c r="G147" s="64">
        <v>47.551028537902504</v>
      </c>
      <c r="H147" s="64">
        <v>47.765280383685663</v>
      </c>
      <c r="I147" s="64" t="e">
        <v>#N/A</v>
      </c>
      <c r="J147" s="64">
        <v>47.740696463960781</v>
      </c>
      <c r="K147" s="64">
        <v>47.7898677854228</v>
      </c>
      <c r="L147" s="64" t="e">
        <v>#N/A</v>
      </c>
      <c r="M147" s="64">
        <v>47.777573656261602</v>
      </c>
      <c r="N147" s="64">
        <v>47.777573656261602</v>
      </c>
      <c r="O147" s="68">
        <v>48.103992140697635</v>
      </c>
      <c r="Q147" s="74"/>
      <c r="R147" s="74"/>
      <c r="S147" s="74"/>
      <c r="T147" s="74"/>
      <c r="U147" s="74"/>
      <c r="V147" s="74"/>
      <c r="W147" s="74"/>
      <c r="X147" s="74"/>
      <c r="Y147" s="74"/>
      <c r="Z147" s="74"/>
    </row>
    <row r="148" spans="1:26" x14ac:dyDescent="0.25">
      <c r="A148" s="52" t="str">
        <f>CONCATENATE(C143," - ",D148,"%")</f>
        <v>Wobbe index - 30%</v>
      </c>
      <c r="C148" s="123"/>
      <c r="D148" s="94">
        <v>30</v>
      </c>
      <c r="E148" s="64">
        <v>45.740474782549136</v>
      </c>
      <c r="F148" s="64">
        <v>45.714470083951518</v>
      </c>
      <c r="G148" s="64" t="e">
        <v>#N/A</v>
      </c>
      <c r="H148" s="64">
        <v>46.856264809798382</v>
      </c>
      <c r="I148" s="64" t="e">
        <v>#N/A</v>
      </c>
      <c r="J148" s="64">
        <v>46.895597478482806</v>
      </c>
      <c r="K148" s="64">
        <v>46.907789621850974</v>
      </c>
      <c r="L148" s="64" t="e">
        <v>#N/A</v>
      </c>
      <c r="M148" s="64">
        <v>46.944378270692241</v>
      </c>
      <c r="N148" s="64">
        <v>46.919983815077522</v>
      </c>
      <c r="O148" s="68">
        <v>47.168526611827566</v>
      </c>
      <c r="Q148" s="74"/>
      <c r="R148" s="74"/>
      <c r="S148" s="74"/>
      <c r="T148" s="74"/>
      <c r="U148" s="74"/>
      <c r="V148" s="74"/>
      <c r="W148" s="74"/>
      <c r="X148" s="74"/>
      <c r="Y148" s="74"/>
      <c r="Z148" s="74"/>
    </row>
    <row r="149" spans="1:26" x14ac:dyDescent="0.25">
      <c r="A149" s="52" t="str">
        <f>CONCATENATE(C143," - ",D149,"%")</f>
        <v>Wobbe index - 40%</v>
      </c>
      <c r="C149" s="123"/>
      <c r="D149" s="94">
        <v>40</v>
      </c>
      <c r="E149" s="64" t="e">
        <v>#N/A</v>
      </c>
      <c r="F149" s="64">
        <v>45.714470083951518</v>
      </c>
      <c r="G149" s="64">
        <v>45.726343084506439</v>
      </c>
      <c r="H149" s="64">
        <v>45.678879484508535</v>
      </c>
      <c r="I149" s="64" t="e">
        <v>#N/A</v>
      </c>
      <c r="J149" s="64">
        <v>45.702601793588066</v>
      </c>
      <c r="K149" s="64">
        <v>45.690738248632918</v>
      </c>
      <c r="L149" s="64" t="e">
        <v>#N/A</v>
      </c>
      <c r="M149" s="64">
        <v>45.726343084506439</v>
      </c>
      <c r="N149" s="64">
        <v>45.714470083951518</v>
      </c>
      <c r="O149" s="68">
        <v>45.855444639026508</v>
      </c>
      <c r="Q149" s="74"/>
      <c r="R149" s="74"/>
      <c r="S149" s="74"/>
      <c r="T149" s="74"/>
      <c r="U149" s="74"/>
      <c r="V149" s="74"/>
      <c r="W149" s="74"/>
      <c r="X149" s="74"/>
      <c r="Y149" s="74"/>
      <c r="Z149" s="74"/>
    </row>
    <row r="150" spans="1:26" x14ac:dyDescent="0.25">
      <c r="A150" s="52" t="str">
        <f>CONCATENATE(C143," - ",D150,"%")</f>
        <v>Wobbe index - 50%</v>
      </c>
      <c r="C150" s="123"/>
      <c r="D150" s="94">
        <v>50</v>
      </c>
      <c r="E150" s="64">
        <v>44.574694061060441</v>
      </c>
      <c r="F150" s="64">
        <v>45.714470083951518</v>
      </c>
      <c r="G150" s="64" t="e">
        <v>#N/A</v>
      </c>
      <c r="H150" s="64" t="e">
        <v>#N/A</v>
      </c>
      <c r="I150" s="64" t="e">
        <v>#N/A</v>
      </c>
      <c r="J150" s="64">
        <v>44.535442661758651</v>
      </c>
      <c r="K150" s="64">
        <v>44.568978118475336</v>
      </c>
      <c r="L150" s="64" t="e">
        <v>#N/A</v>
      </c>
      <c r="M150" s="64">
        <v>44.580175611136397</v>
      </c>
      <c r="N150" s="64">
        <v>44.557790086316189</v>
      </c>
      <c r="O150" s="68">
        <v>44.583339618183864</v>
      </c>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6" t="e">
        <v>#N/A</v>
      </c>
      <c r="F151" s="116">
        <v>45.714470083951518</v>
      </c>
      <c r="G151" s="116" t="e">
        <v>#N/A</v>
      </c>
      <c r="H151" s="116" t="e">
        <v>#N/A</v>
      </c>
      <c r="I151" s="116" t="e">
        <v>#N/A</v>
      </c>
      <c r="J151" s="116">
        <v>43.509740000860241</v>
      </c>
      <c r="K151" s="116">
        <v>43.529458535613067</v>
      </c>
      <c r="L151" s="116" t="e">
        <v>#N/A</v>
      </c>
      <c r="M151" s="116" t="e">
        <v>#N/A</v>
      </c>
      <c r="N151" s="116">
        <v>43.499908601225449</v>
      </c>
      <c r="O151" s="112">
        <v>43.399425765234341</v>
      </c>
      <c r="Q151" s="74"/>
      <c r="R151" s="74"/>
      <c r="S151" s="74"/>
      <c r="T151" s="74"/>
      <c r="U151" s="74"/>
      <c r="V151" s="74"/>
      <c r="W151" s="74"/>
      <c r="X151" s="74"/>
      <c r="Y151" s="74"/>
      <c r="Z151" s="74"/>
    </row>
    <row r="152" spans="1:26" ht="19.5" thickBot="1" x14ac:dyDescent="0.35">
      <c r="C152" s="40" t="str">
        <f>List!$B$4</f>
        <v>Efficiency (Hi)</v>
      </c>
      <c r="D152" s="45" t="s">
        <v>192</v>
      </c>
      <c r="E152" s="41" t="e">
        <v>#N/A</v>
      </c>
      <c r="F152" s="41" t="e">
        <v>#N/A</v>
      </c>
      <c r="G152" s="41" t="e">
        <v>#N/A</v>
      </c>
      <c r="H152" s="41" t="e">
        <v>#N/A</v>
      </c>
      <c r="I152" s="41" t="e">
        <v>#N/A</v>
      </c>
      <c r="J152" s="41" t="e">
        <v>#N/A</v>
      </c>
      <c r="K152" s="41" t="e">
        <v>#N/A</v>
      </c>
      <c r="L152" s="41" t="e">
        <v>#N/A</v>
      </c>
      <c r="M152" s="41" t="e">
        <v>#N/A</v>
      </c>
      <c r="N152" s="41" t="e">
        <v>#N/A</v>
      </c>
      <c r="O152" s="41" t="e">
        <v>#N/A</v>
      </c>
      <c r="Q152" s="73"/>
      <c r="R152" s="73"/>
      <c r="S152" s="73"/>
      <c r="T152" s="73"/>
      <c r="U152" s="73"/>
      <c r="V152" s="73"/>
      <c r="W152" s="73"/>
      <c r="X152" s="73"/>
      <c r="Y152" s="73"/>
      <c r="Z152" s="73"/>
    </row>
    <row r="153" spans="1:26" x14ac:dyDescent="0.25">
      <c r="A153" s="52" t="str">
        <f>CONCATENATE(C152," - ",D153,"%")</f>
        <v>Efficiency (Hi) - 0%</v>
      </c>
      <c r="C153" s="122" t="s">
        <v>124</v>
      </c>
      <c r="D153" s="11">
        <v>0</v>
      </c>
      <c r="E153" s="20">
        <v>81.150038855257364</v>
      </c>
      <c r="F153" s="20" t="e">
        <v>#N/A</v>
      </c>
      <c r="G153" s="20">
        <v>91.478346979284254</v>
      </c>
      <c r="H153" s="20">
        <v>89.839386487538036</v>
      </c>
      <c r="I153" s="20" t="e">
        <v>#N/A</v>
      </c>
      <c r="J153" s="20">
        <v>92.2</v>
      </c>
      <c r="K153" s="20">
        <v>94.2</v>
      </c>
      <c r="L153" s="20" t="e">
        <v>#N/A</v>
      </c>
      <c r="M153" s="20">
        <v>95.33</v>
      </c>
      <c r="N153" s="113">
        <v>97.92</v>
      </c>
      <c r="O153" s="69">
        <v>95.1</v>
      </c>
      <c r="Q153" s="74"/>
      <c r="R153" s="74"/>
      <c r="S153" s="74"/>
      <c r="T153" s="74"/>
      <c r="U153" s="74"/>
      <c r="V153" s="74"/>
      <c r="W153" s="74"/>
      <c r="X153" s="74"/>
      <c r="Y153" s="74"/>
      <c r="Z153" s="74"/>
    </row>
    <row r="154" spans="1:26" x14ac:dyDescent="0.25">
      <c r="A154" s="52" t="str">
        <f>CONCATENATE(C152," - ",D154,"%")</f>
        <v>Efficiency (Hi) - 10%</v>
      </c>
      <c r="C154" s="123"/>
      <c r="D154" s="94">
        <v>10</v>
      </c>
      <c r="E154" s="64" t="e">
        <v>#N/A</v>
      </c>
      <c r="F154" s="64" t="e">
        <v>#N/A</v>
      </c>
      <c r="G154" s="64" t="e">
        <v>#N/A</v>
      </c>
      <c r="H154" s="64">
        <v>89.676257154608479</v>
      </c>
      <c r="I154" s="64" t="e">
        <v>#N/A</v>
      </c>
      <c r="J154" s="64">
        <v>92</v>
      </c>
      <c r="K154" s="64">
        <v>94</v>
      </c>
      <c r="L154" s="64" t="e">
        <v>#N/A</v>
      </c>
      <c r="M154" s="64">
        <v>96</v>
      </c>
      <c r="N154" s="64">
        <v>98.13</v>
      </c>
      <c r="O154" s="68">
        <v>96</v>
      </c>
      <c r="Q154" s="74"/>
      <c r="R154" s="74"/>
      <c r="S154" s="74"/>
      <c r="T154" s="74"/>
      <c r="U154" s="74"/>
      <c r="V154" s="74"/>
      <c r="W154" s="74"/>
      <c r="X154" s="74"/>
      <c r="Y154" s="74"/>
      <c r="Z154" s="74"/>
    </row>
    <row r="155" spans="1:26" x14ac:dyDescent="0.25">
      <c r="A155" s="52" t="str">
        <f>CONCATENATE(C152," - ",D155,"%")</f>
        <v>Efficiency (Hi) - 20%</v>
      </c>
      <c r="C155" s="123"/>
      <c r="D155" s="94">
        <v>20</v>
      </c>
      <c r="E155" s="64">
        <v>81.145587262482977</v>
      </c>
      <c r="F155" s="64" t="e">
        <v>#N/A</v>
      </c>
      <c r="G155" s="64" t="e">
        <v>#N/A</v>
      </c>
      <c r="H155" s="64" t="e">
        <v>#N/A</v>
      </c>
      <c r="I155" s="64" t="e">
        <v>#N/A</v>
      </c>
      <c r="J155" s="64" t="e">
        <v>#N/A</v>
      </c>
      <c r="K155" s="64" t="e">
        <v>#N/A</v>
      </c>
      <c r="L155" s="64" t="e">
        <v>#N/A</v>
      </c>
      <c r="M155" s="64" t="e">
        <v>#N/A</v>
      </c>
      <c r="N155" s="64">
        <v>97.86999999999999</v>
      </c>
      <c r="O155" s="68" t="e">
        <v>#N/A</v>
      </c>
      <c r="Q155" s="74"/>
      <c r="R155" s="74"/>
      <c r="S155" s="74"/>
      <c r="T155" s="74"/>
      <c r="U155" s="74"/>
      <c r="V155" s="74"/>
      <c r="W155" s="74"/>
      <c r="X155" s="74"/>
      <c r="Y155" s="74"/>
      <c r="Z155" s="74"/>
    </row>
    <row r="156" spans="1:26" x14ac:dyDescent="0.25">
      <c r="A156" s="52" t="str">
        <f>CONCATENATE(C152," - ",D156,"%")</f>
        <v>Efficiency (Hi) - 23%</v>
      </c>
      <c r="C156" s="123"/>
      <c r="D156" s="94">
        <v>23</v>
      </c>
      <c r="E156" s="64" t="e">
        <v>#N/A</v>
      </c>
      <c r="F156" s="64" t="e">
        <v>#N/A</v>
      </c>
      <c r="G156" s="64">
        <v>92.23263655397318</v>
      </c>
      <c r="H156" s="64">
        <v>89.930146754006444</v>
      </c>
      <c r="I156" s="64" t="e">
        <v>#N/A</v>
      </c>
      <c r="J156" s="64">
        <v>91.9</v>
      </c>
      <c r="K156" s="64">
        <v>94</v>
      </c>
      <c r="L156" s="64" t="e">
        <v>#N/A</v>
      </c>
      <c r="M156" s="64">
        <v>95.95</v>
      </c>
      <c r="N156" s="64">
        <v>97.52</v>
      </c>
      <c r="O156" s="68">
        <v>96.7</v>
      </c>
      <c r="Q156" s="74"/>
      <c r="R156" s="74"/>
      <c r="S156" s="74"/>
      <c r="T156" s="74"/>
      <c r="U156" s="74"/>
      <c r="V156" s="74"/>
      <c r="W156" s="74"/>
      <c r="X156" s="74"/>
      <c r="Y156" s="74"/>
      <c r="Z156" s="74"/>
    </row>
    <row r="157" spans="1:26" x14ac:dyDescent="0.25">
      <c r="A157" s="52" t="str">
        <f>CONCATENATE(C152," - ",D157,"%")</f>
        <v>Efficiency (Hi) - 30%</v>
      </c>
      <c r="C157" s="123"/>
      <c r="D157" s="94">
        <v>30</v>
      </c>
      <c r="E157" s="64">
        <v>81.484516017917315</v>
      </c>
      <c r="F157" s="64" t="e">
        <v>#N/A</v>
      </c>
      <c r="G157" s="64" t="e">
        <v>#N/A</v>
      </c>
      <c r="H157" s="64">
        <v>90.245662153821058</v>
      </c>
      <c r="I157" s="64" t="e">
        <v>#N/A</v>
      </c>
      <c r="J157" s="64">
        <v>91.9</v>
      </c>
      <c r="K157" s="64">
        <v>94.2</v>
      </c>
      <c r="L157" s="64" t="e">
        <v>#N/A</v>
      </c>
      <c r="M157" s="64">
        <v>95.63</v>
      </c>
      <c r="N157" s="64">
        <v>97.91</v>
      </c>
      <c r="O157" s="68">
        <v>97.7</v>
      </c>
      <c r="Q157" s="74"/>
      <c r="R157" s="74"/>
      <c r="S157" s="74"/>
      <c r="T157" s="74"/>
      <c r="U157" s="74"/>
      <c r="V157" s="74"/>
      <c r="W157" s="74"/>
      <c r="X157" s="74"/>
      <c r="Y157" s="74"/>
      <c r="Z157" s="74"/>
    </row>
    <row r="158" spans="1:26" x14ac:dyDescent="0.25">
      <c r="A158" s="52" t="str">
        <f>CONCATENATE(C152," - ",D158,"%")</f>
        <v>Efficiency (Hi) - 40%</v>
      </c>
      <c r="C158" s="123"/>
      <c r="D158" s="94">
        <v>40</v>
      </c>
      <c r="E158" s="64" t="e">
        <v>#N/A</v>
      </c>
      <c r="F158" s="64" t="e">
        <v>#N/A</v>
      </c>
      <c r="G158" s="64">
        <v>92.317070454533649</v>
      </c>
      <c r="H158" s="64">
        <v>90.603281219874006</v>
      </c>
      <c r="I158" s="64" t="e">
        <v>#N/A</v>
      </c>
      <c r="J158" s="64">
        <v>92</v>
      </c>
      <c r="K158" s="64">
        <v>94.7</v>
      </c>
      <c r="L158" s="64" t="e">
        <v>#N/A</v>
      </c>
      <c r="M158" s="64">
        <v>95.79</v>
      </c>
      <c r="N158" s="64">
        <v>97.8</v>
      </c>
      <c r="O158" s="68">
        <v>98.3</v>
      </c>
      <c r="Q158" s="74"/>
      <c r="R158" s="74"/>
      <c r="S158" s="74"/>
      <c r="T158" s="74"/>
      <c r="U158" s="74"/>
      <c r="V158" s="74"/>
      <c r="W158" s="74"/>
      <c r="X158" s="74"/>
      <c r="Y158" s="74"/>
      <c r="Z158" s="74"/>
    </row>
    <row r="159" spans="1:26" x14ac:dyDescent="0.25">
      <c r="A159" s="52" t="str">
        <f>CONCATENATE(C152," - ",D159,"%")</f>
        <v>Efficiency (Hi) - 50%</v>
      </c>
      <c r="C159" s="123"/>
      <c r="D159" s="94">
        <v>50</v>
      </c>
      <c r="E159" s="64">
        <v>78.548931823461686</v>
      </c>
      <c r="F159" s="64" t="e">
        <v>#N/A</v>
      </c>
      <c r="G159" s="64" t="e">
        <v>#N/A</v>
      </c>
      <c r="H159" s="64" t="e">
        <v>#N/A</v>
      </c>
      <c r="I159" s="64" t="e">
        <v>#N/A</v>
      </c>
      <c r="J159" s="64">
        <v>92.4</v>
      </c>
      <c r="K159" s="64">
        <v>94.7</v>
      </c>
      <c r="L159" s="64" t="e">
        <v>#N/A</v>
      </c>
      <c r="M159" s="64">
        <v>96.13</v>
      </c>
      <c r="N159" s="64">
        <v>97.38</v>
      </c>
      <c r="O159" s="68">
        <v>99</v>
      </c>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6" t="e">
        <v>#N/A</v>
      </c>
      <c r="F160" s="116" t="e">
        <v>#N/A</v>
      </c>
      <c r="G160" s="116" t="e">
        <v>#N/A</v>
      </c>
      <c r="H160" s="116" t="e">
        <v>#N/A</v>
      </c>
      <c r="I160" s="116" t="e">
        <v>#N/A</v>
      </c>
      <c r="J160" s="116">
        <v>92.4</v>
      </c>
      <c r="K160" s="116">
        <v>95</v>
      </c>
      <c r="L160" s="116" t="e">
        <v>#N/A</v>
      </c>
      <c r="M160" s="116" t="e">
        <v>#N/A</v>
      </c>
      <c r="N160" s="116">
        <v>97.75</v>
      </c>
      <c r="O160" s="112">
        <v>99.1</v>
      </c>
      <c r="Q160" s="74"/>
      <c r="R160" s="74"/>
      <c r="S160" s="74"/>
      <c r="T160" s="74"/>
      <c r="U160" s="74"/>
      <c r="V160" s="74"/>
      <c r="W160" s="74"/>
      <c r="X160" s="74"/>
      <c r="Y160" s="74"/>
      <c r="Z160" s="74"/>
    </row>
    <row r="161" spans="1:26" ht="19.5" thickBot="1" x14ac:dyDescent="0.35">
      <c r="C161" s="40" t="str">
        <f>List!$B$7</f>
        <v>CO emissions</v>
      </c>
      <c r="D161" s="45" t="s">
        <v>193</v>
      </c>
      <c r="E161" s="41" t="e">
        <v>#N/A</v>
      </c>
      <c r="F161" s="41" t="e">
        <v>#N/A</v>
      </c>
      <c r="G161" s="41" t="e">
        <v>#N/A</v>
      </c>
      <c r="H161" s="41" t="e">
        <v>#N/A</v>
      </c>
      <c r="I161" s="41" t="e">
        <v>#N/A</v>
      </c>
      <c r="J161" s="41" t="e">
        <v>#N/A</v>
      </c>
      <c r="K161" s="41" t="e">
        <v>#N/A</v>
      </c>
      <c r="L161" s="41" t="e">
        <v>#N/A</v>
      </c>
      <c r="M161" s="41" t="e">
        <v>#N/A</v>
      </c>
      <c r="N161" s="41" t="e">
        <v>#N/A</v>
      </c>
      <c r="O161" s="41" t="e">
        <v>#N/A</v>
      </c>
      <c r="Q161" s="73"/>
      <c r="R161" s="73"/>
      <c r="S161" s="73"/>
      <c r="T161" s="73"/>
      <c r="U161" s="73"/>
      <c r="V161" s="73"/>
      <c r="W161" s="73"/>
      <c r="X161" s="73"/>
      <c r="Y161" s="73"/>
      <c r="Z161" s="73"/>
    </row>
    <row r="162" spans="1:26" x14ac:dyDescent="0.25">
      <c r="A162" s="52" t="str">
        <f>CONCATENATE(C161," - ",D162,"%")</f>
        <v>CO emissions - 0%</v>
      </c>
      <c r="C162" s="122" t="s">
        <v>124</v>
      </c>
      <c r="D162" s="11">
        <v>0</v>
      </c>
      <c r="E162" s="20">
        <v>35.343990050149877</v>
      </c>
      <c r="F162" s="20" t="e">
        <v>#N/A</v>
      </c>
      <c r="G162" s="20">
        <v>8.6786360107899938</v>
      </c>
      <c r="H162" s="20">
        <v>25</v>
      </c>
      <c r="I162" s="20" t="e">
        <v>#N/A</v>
      </c>
      <c r="J162" s="20">
        <v>43</v>
      </c>
      <c r="K162" s="20">
        <v>74.3</v>
      </c>
      <c r="L162" s="20" t="e">
        <v>#N/A</v>
      </c>
      <c r="M162" s="20">
        <v>23.3</v>
      </c>
      <c r="N162" s="20">
        <v>14.607935473324526</v>
      </c>
      <c r="O162" s="69">
        <v>545</v>
      </c>
      <c r="Q162" s="74"/>
      <c r="R162" s="74"/>
      <c r="S162" s="74"/>
      <c r="T162" s="74"/>
      <c r="U162" s="74"/>
      <c r="V162" s="74"/>
      <c r="W162" s="74"/>
      <c r="X162" s="74"/>
      <c r="Y162" s="74"/>
      <c r="Z162" s="74"/>
    </row>
    <row r="163" spans="1:26" x14ac:dyDescent="0.25">
      <c r="A163" s="52" t="str">
        <f>CONCATENATE(C161," - ",D163,"%")</f>
        <v>CO emissions - 10%</v>
      </c>
      <c r="C163" s="123"/>
      <c r="D163" s="94">
        <v>10</v>
      </c>
      <c r="E163" s="64" t="e">
        <v>#N/A</v>
      </c>
      <c r="F163" s="64" t="e">
        <v>#N/A</v>
      </c>
      <c r="G163" s="64" t="e">
        <v>#N/A</v>
      </c>
      <c r="H163" s="64">
        <v>25.5</v>
      </c>
      <c r="I163" s="64" t="e">
        <v>#N/A</v>
      </c>
      <c r="J163" s="64">
        <v>44.8</v>
      </c>
      <c r="K163" s="64">
        <v>76.900000000000006</v>
      </c>
      <c r="L163" s="64" t="e">
        <v>#N/A</v>
      </c>
      <c r="M163" s="64">
        <v>28.4</v>
      </c>
      <c r="N163" s="64">
        <v>15.525925640739521</v>
      </c>
      <c r="O163" s="68">
        <v>385</v>
      </c>
      <c r="Q163" s="74"/>
      <c r="R163" s="74"/>
      <c r="S163" s="74"/>
      <c r="T163" s="74"/>
      <c r="U163" s="74"/>
      <c r="V163" s="74"/>
      <c r="W163" s="74"/>
      <c r="X163" s="74"/>
      <c r="Y163" s="74"/>
      <c r="Z163" s="74"/>
    </row>
    <row r="164" spans="1:26" x14ac:dyDescent="0.25">
      <c r="A164" s="52" t="str">
        <f>CONCATENATE(C161," - ",D164,"%")</f>
        <v>CO emissions - 20%</v>
      </c>
      <c r="C164" s="123"/>
      <c r="D164" s="94">
        <v>20</v>
      </c>
      <c r="E164" s="64">
        <v>34.34958312631781</v>
      </c>
      <c r="F164" s="64" t="e">
        <v>#N/A</v>
      </c>
      <c r="G164" s="64" t="e">
        <v>#N/A</v>
      </c>
      <c r="H164" s="64" t="e">
        <v>#N/A</v>
      </c>
      <c r="I164" s="64" t="e">
        <v>#N/A</v>
      </c>
      <c r="J164" s="64" t="e">
        <v>#N/A</v>
      </c>
      <c r="K164" s="64" t="e">
        <v>#N/A</v>
      </c>
      <c r="L164" s="64" t="e">
        <v>#N/A</v>
      </c>
      <c r="M164" s="64" t="e">
        <v>#N/A</v>
      </c>
      <c r="N164" s="64">
        <v>18.605836362602144</v>
      </c>
      <c r="O164" s="68" t="e">
        <v>#N/A</v>
      </c>
      <c r="Q164" s="74"/>
      <c r="R164" s="74"/>
      <c r="S164" s="74"/>
      <c r="T164" s="74"/>
      <c r="U164" s="74"/>
      <c r="V164" s="74"/>
      <c r="W164" s="74"/>
      <c r="X164" s="74"/>
      <c r="Y164" s="74"/>
      <c r="Z164" s="74"/>
    </row>
    <row r="165" spans="1:26" x14ac:dyDescent="0.25">
      <c r="A165" s="52" t="str">
        <f>CONCATENATE(C161," - ",D165,"%")</f>
        <v>CO emissions - 23%</v>
      </c>
      <c r="C165" s="123"/>
      <c r="D165" s="94">
        <v>23</v>
      </c>
      <c r="E165" s="64" t="e">
        <v>#N/A</v>
      </c>
      <c r="F165" s="64" t="e">
        <v>#N/A</v>
      </c>
      <c r="G165" s="64">
        <v>8.4649218090786604</v>
      </c>
      <c r="H165" s="64">
        <v>26.9</v>
      </c>
      <c r="I165" s="64" t="e">
        <v>#N/A</v>
      </c>
      <c r="J165" s="64">
        <v>47.1</v>
      </c>
      <c r="K165" s="64">
        <v>76</v>
      </c>
      <c r="L165" s="64" t="e">
        <v>#N/A</v>
      </c>
      <c r="M165" s="64">
        <v>35.700000000000003</v>
      </c>
      <c r="N165" s="64">
        <v>21.839284390700183</v>
      </c>
      <c r="O165" s="68">
        <v>325</v>
      </c>
      <c r="Q165" s="74"/>
      <c r="R165" s="74"/>
      <c r="S165" s="74"/>
      <c r="T165" s="74"/>
      <c r="U165" s="74"/>
      <c r="V165" s="74"/>
      <c r="W165" s="74"/>
      <c r="X165" s="74"/>
      <c r="Y165" s="74"/>
      <c r="Z165" s="74"/>
    </row>
    <row r="166" spans="1:26" x14ac:dyDescent="0.25">
      <c r="A166" s="52" t="str">
        <f>CONCATENATE(C161," - ",D166,"%")</f>
        <v>CO emissions - 30%</v>
      </c>
      <c r="C166" s="123"/>
      <c r="D166" s="94">
        <v>30</v>
      </c>
      <c r="E166" s="64">
        <v>35.88817889752324</v>
      </c>
      <c r="F166" s="64" t="e">
        <v>#N/A</v>
      </c>
      <c r="G166" s="64" t="e">
        <v>#N/A</v>
      </c>
      <c r="H166" s="64">
        <v>27.3</v>
      </c>
      <c r="I166" s="64" t="e">
        <v>#N/A</v>
      </c>
      <c r="J166" s="64">
        <v>46.7</v>
      </c>
      <c r="K166" s="64">
        <v>71.5</v>
      </c>
      <c r="L166" s="64" t="e">
        <v>#N/A</v>
      </c>
      <c r="M166" s="64">
        <v>37.4</v>
      </c>
      <c r="N166" s="64">
        <v>19.487075590568786</v>
      </c>
      <c r="O166" s="68">
        <v>247</v>
      </c>
      <c r="Q166" s="74"/>
      <c r="R166" s="74"/>
      <c r="S166" s="74"/>
      <c r="T166" s="74"/>
      <c r="U166" s="74"/>
      <c r="V166" s="74"/>
      <c r="W166" s="74"/>
      <c r="X166" s="74"/>
      <c r="Y166" s="74"/>
      <c r="Z166" s="74"/>
    </row>
    <row r="167" spans="1:26" x14ac:dyDescent="0.25">
      <c r="A167" s="52" t="str">
        <f>CONCATENATE(C161," - ",D167,"%")</f>
        <v>CO emissions - 40%</v>
      </c>
      <c r="C167" s="123"/>
      <c r="D167" s="94">
        <v>40</v>
      </c>
      <c r="E167" s="64" t="e">
        <v>#N/A</v>
      </c>
      <c r="F167" s="64" t="e">
        <v>#N/A</v>
      </c>
      <c r="G167" s="64">
        <v>10.010935943459133</v>
      </c>
      <c r="H167" s="64">
        <v>28.9</v>
      </c>
      <c r="I167" s="64" t="e">
        <v>#N/A</v>
      </c>
      <c r="J167" s="64">
        <v>45.7</v>
      </c>
      <c r="K167" s="64">
        <v>70.8</v>
      </c>
      <c r="L167" s="64" t="e">
        <v>#N/A</v>
      </c>
      <c r="M167" s="64">
        <v>36.9</v>
      </c>
      <c r="N167" s="64">
        <v>17.54754159587899</v>
      </c>
      <c r="O167" s="68">
        <v>219</v>
      </c>
      <c r="Q167" s="74"/>
      <c r="R167" s="74"/>
      <c r="S167" s="74"/>
      <c r="T167" s="74"/>
      <c r="U167" s="74"/>
      <c r="V167" s="74"/>
      <c r="W167" s="74"/>
      <c r="X167" s="74"/>
      <c r="Y167" s="74"/>
      <c r="Z167" s="74"/>
    </row>
    <row r="168" spans="1:26" x14ac:dyDescent="0.25">
      <c r="A168" s="52" t="str">
        <f>CONCATENATE(C161," - ",D168,"%")</f>
        <v>CO emissions - 50%</v>
      </c>
      <c r="C168" s="123"/>
      <c r="D168" s="94">
        <v>50</v>
      </c>
      <c r="E168" s="64">
        <v>33.588353657394549</v>
      </c>
      <c r="F168" s="64" t="e">
        <v>#N/A</v>
      </c>
      <c r="G168" s="64" t="e">
        <v>#N/A</v>
      </c>
      <c r="H168" s="64" t="e">
        <v>#N/A</v>
      </c>
      <c r="I168" s="64" t="e">
        <v>#N/A</v>
      </c>
      <c r="J168" s="64">
        <v>43.9</v>
      </c>
      <c r="K168" s="64">
        <v>67.099999999999994</v>
      </c>
      <c r="L168" s="64" t="e">
        <v>#N/A</v>
      </c>
      <c r="M168" s="64">
        <v>36.1</v>
      </c>
      <c r="N168" s="64">
        <v>15.48379098794722</v>
      </c>
      <c r="O168" s="68">
        <v>215</v>
      </c>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6" t="e">
        <v>#N/A</v>
      </c>
      <c r="F169" s="116" t="e">
        <v>#N/A</v>
      </c>
      <c r="G169" s="116" t="e">
        <v>#N/A</v>
      </c>
      <c r="H169" s="116" t="e">
        <v>#N/A</v>
      </c>
      <c r="I169" s="116" t="e">
        <v>#N/A</v>
      </c>
      <c r="J169" s="116">
        <v>43.3</v>
      </c>
      <c r="K169" s="116">
        <v>117.2</v>
      </c>
      <c r="L169" s="116" t="e">
        <v>#N/A</v>
      </c>
      <c r="M169" s="116" t="e">
        <v>#N/A</v>
      </c>
      <c r="N169" s="116">
        <v>15.567252735135915</v>
      </c>
      <c r="O169" s="112">
        <v>162</v>
      </c>
      <c r="Q169" s="74"/>
      <c r="R169" s="74"/>
      <c r="S169" s="74"/>
      <c r="T169" s="74"/>
      <c r="U169" s="74"/>
      <c r="V169" s="74"/>
      <c r="W169" s="74"/>
      <c r="X169" s="74"/>
      <c r="Y169" s="74"/>
      <c r="Z169" s="74"/>
    </row>
    <row r="170" spans="1:26" ht="19.5" thickBot="1" x14ac:dyDescent="0.35">
      <c r="C170" s="40" t="str">
        <f>List!$B$8</f>
        <v>NOx emissions</v>
      </c>
      <c r="D170" s="45" t="s">
        <v>193</v>
      </c>
      <c r="E170" s="41" t="e">
        <v>#N/A</v>
      </c>
      <c r="F170" s="41" t="e">
        <v>#N/A</v>
      </c>
      <c r="G170" s="41" t="e">
        <v>#N/A</v>
      </c>
      <c r="H170" s="41" t="e">
        <v>#N/A</v>
      </c>
      <c r="I170" s="41" t="e">
        <v>#N/A</v>
      </c>
      <c r="J170" s="41" t="e">
        <v>#N/A</v>
      </c>
      <c r="K170" s="41" t="e">
        <v>#N/A</v>
      </c>
      <c r="L170" s="41" t="e">
        <v>#N/A</v>
      </c>
      <c r="M170" s="41" t="e">
        <v>#N/A</v>
      </c>
      <c r="N170" s="41" t="e">
        <v>#N/A</v>
      </c>
      <c r="O170" s="41" t="e">
        <v>#N/A</v>
      </c>
      <c r="Q170" s="73"/>
      <c r="R170" s="73"/>
      <c r="S170" s="73"/>
      <c r="T170" s="73"/>
      <c r="U170" s="73"/>
      <c r="V170" s="73"/>
      <c r="W170" s="73"/>
      <c r="X170" s="73"/>
      <c r="Y170" s="73"/>
      <c r="Z170" s="73"/>
    </row>
    <row r="171" spans="1:26" x14ac:dyDescent="0.25">
      <c r="A171" s="52" t="str">
        <f>CONCATENATE(C170," - ",D171,"%")</f>
        <v>NOx emissions - 0%</v>
      </c>
      <c r="C171" s="122" t="s">
        <v>124</v>
      </c>
      <c r="D171" s="11">
        <v>0</v>
      </c>
      <c r="E171" s="20">
        <v>116.37655260415207</v>
      </c>
      <c r="F171" s="20" t="e">
        <v>#N/A</v>
      </c>
      <c r="G171" s="20">
        <v>7.2997544576925097</v>
      </c>
      <c r="H171" s="20">
        <v>26.1</v>
      </c>
      <c r="I171" s="20" t="e">
        <v>#N/A</v>
      </c>
      <c r="J171" s="20">
        <v>17.8</v>
      </c>
      <c r="K171" s="20">
        <v>96.4</v>
      </c>
      <c r="L171" s="20" t="e">
        <v>#N/A</v>
      </c>
      <c r="M171" s="20">
        <v>19.600000000000001</v>
      </c>
      <c r="N171" s="20">
        <v>35.059045135978863</v>
      </c>
      <c r="O171" s="69">
        <v>47</v>
      </c>
      <c r="Q171" s="74"/>
      <c r="R171" s="74"/>
      <c r="S171" s="74"/>
      <c r="T171" s="74"/>
      <c r="U171" s="74"/>
      <c r="V171" s="74"/>
      <c r="W171" s="74"/>
      <c r="X171" s="74"/>
      <c r="Y171" s="74"/>
      <c r="Z171" s="74"/>
    </row>
    <row r="172" spans="1:26" x14ac:dyDescent="0.25">
      <c r="A172" s="52" t="str">
        <f>CONCATENATE(C170," - ",D172,"%")</f>
        <v>NOx emissions - 10%</v>
      </c>
      <c r="C172" s="123"/>
      <c r="D172" s="94">
        <v>10</v>
      </c>
      <c r="E172" s="64" t="e">
        <v>#N/A</v>
      </c>
      <c r="F172" s="64" t="e">
        <v>#N/A</v>
      </c>
      <c r="G172" s="64" t="e">
        <v>#N/A</v>
      </c>
      <c r="H172" s="64">
        <v>21.6</v>
      </c>
      <c r="I172" s="64" t="e">
        <v>#N/A</v>
      </c>
      <c r="J172" s="64">
        <v>14.1</v>
      </c>
      <c r="K172" s="64">
        <v>94.9</v>
      </c>
      <c r="L172" s="64" t="e">
        <v>#N/A</v>
      </c>
      <c r="M172" s="64">
        <v>14.4</v>
      </c>
      <c r="N172" s="64">
        <v>25.617777307220212</v>
      </c>
      <c r="O172" s="68">
        <v>47</v>
      </c>
      <c r="Q172" s="74"/>
      <c r="R172" s="74"/>
      <c r="S172" s="74"/>
      <c r="T172" s="74"/>
      <c r="U172" s="74"/>
      <c r="V172" s="74"/>
      <c r="W172" s="74"/>
      <c r="X172" s="74"/>
      <c r="Y172" s="74"/>
      <c r="Z172" s="74"/>
    </row>
    <row r="173" spans="1:26" x14ac:dyDescent="0.25">
      <c r="A173" s="52" t="str">
        <f>CONCATENATE(C170," - ",D173,"%")</f>
        <v>NOx emissions - 20%</v>
      </c>
      <c r="C173" s="123"/>
      <c r="D173" s="94">
        <v>20</v>
      </c>
      <c r="E173" s="64">
        <v>94.579578069961428</v>
      </c>
      <c r="F173" s="64" t="e">
        <v>#N/A</v>
      </c>
      <c r="G173" s="64" t="e">
        <v>#N/A</v>
      </c>
      <c r="H173" s="64" t="e">
        <v>#N/A</v>
      </c>
      <c r="I173" s="64" t="e">
        <v>#N/A</v>
      </c>
      <c r="J173" s="64" t="e">
        <v>#N/A</v>
      </c>
      <c r="K173" s="64" t="e">
        <v>#N/A</v>
      </c>
      <c r="L173" s="64" t="e">
        <v>#N/A</v>
      </c>
      <c r="M173" s="64" t="e">
        <v>#N/A</v>
      </c>
      <c r="N173" s="64">
        <v>21.795408310476795</v>
      </c>
      <c r="O173" s="68" t="e">
        <v>#N/A</v>
      </c>
      <c r="Q173" s="74"/>
      <c r="R173" s="74"/>
      <c r="S173" s="74"/>
      <c r="T173" s="74"/>
      <c r="U173" s="74"/>
      <c r="V173" s="74"/>
      <c r="W173" s="74"/>
      <c r="X173" s="74"/>
      <c r="Y173" s="74"/>
      <c r="Z173" s="74"/>
    </row>
    <row r="174" spans="1:26" x14ac:dyDescent="0.25">
      <c r="A174" s="52" t="str">
        <f>CONCATENATE(C170," - ",D174,"%")</f>
        <v>NOx emissions - 23%</v>
      </c>
      <c r="C174" s="123"/>
      <c r="D174" s="94">
        <v>23</v>
      </c>
      <c r="E174" s="64" t="e">
        <v>#N/A</v>
      </c>
      <c r="F174" s="64" t="e">
        <v>#N/A</v>
      </c>
      <c r="G174" s="64">
        <v>5.0033771984770388</v>
      </c>
      <c r="H174" s="64">
        <v>17</v>
      </c>
      <c r="I174" s="64" t="e">
        <v>#N/A</v>
      </c>
      <c r="J174" s="64">
        <v>10.5</v>
      </c>
      <c r="K174" s="64">
        <v>92.3</v>
      </c>
      <c r="L174" s="64" t="e">
        <v>#N/A</v>
      </c>
      <c r="M174" s="64">
        <v>10.199999999999999</v>
      </c>
      <c r="N174" s="64">
        <v>16.65245434790889</v>
      </c>
      <c r="O174" s="68">
        <v>48</v>
      </c>
      <c r="Q174" s="74"/>
      <c r="R174" s="74"/>
      <c r="S174" s="74"/>
      <c r="T174" s="74"/>
      <c r="U174" s="74"/>
      <c r="V174" s="74"/>
      <c r="W174" s="74"/>
      <c r="X174" s="74"/>
      <c r="Y174" s="74"/>
      <c r="Z174" s="74"/>
    </row>
    <row r="175" spans="1:26" x14ac:dyDescent="0.25">
      <c r="A175" s="52" t="str">
        <f>CONCATENATE(C170," - ",D175,"%")</f>
        <v>NOx emissions - 30%</v>
      </c>
      <c r="C175" s="123"/>
      <c r="D175" s="94">
        <v>30</v>
      </c>
      <c r="E175" s="64">
        <v>83.031776369591043</v>
      </c>
      <c r="F175" s="64" t="e">
        <v>#N/A</v>
      </c>
      <c r="G175" s="64" t="e">
        <v>#N/A</v>
      </c>
      <c r="H175" s="64">
        <v>15.1</v>
      </c>
      <c r="I175" s="64" t="e">
        <v>#N/A</v>
      </c>
      <c r="J175" s="64">
        <v>8.6999999999999993</v>
      </c>
      <c r="K175" s="64">
        <v>90.6</v>
      </c>
      <c r="L175" s="64" t="e">
        <v>#N/A</v>
      </c>
      <c r="M175" s="64">
        <v>8.5</v>
      </c>
      <c r="N175" s="64">
        <v>14.197726501700114</v>
      </c>
      <c r="O175" s="68">
        <v>49</v>
      </c>
      <c r="Q175" s="74"/>
      <c r="R175" s="74"/>
      <c r="S175" s="74"/>
      <c r="T175" s="74"/>
      <c r="U175" s="74"/>
      <c r="V175" s="74"/>
      <c r="W175" s="74"/>
      <c r="X175" s="74"/>
      <c r="Y175" s="74"/>
      <c r="Z175" s="74"/>
    </row>
    <row r="176" spans="1:26" x14ac:dyDescent="0.25">
      <c r="A176" s="52" t="str">
        <f>CONCATENATE(C170," - ",D176,"%")</f>
        <v>NOx emissions - 40%</v>
      </c>
      <c r="C176" s="123"/>
      <c r="D176" s="94">
        <v>40</v>
      </c>
      <c r="E176" s="64" t="e">
        <v>#N/A</v>
      </c>
      <c r="F176" s="64" t="e">
        <v>#N/A</v>
      </c>
      <c r="G176" s="64">
        <v>4.2204292205458476</v>
      </c>
      <c r="H176" s="64">
        <v>12.7</v>
      </c>
      <c r="I176" s="64" t="e">
        <v>#N/A</v>
      </c>
      <c r="J176" s="64">
        <v>6.6</v>
      </c>
      <c r="K176" s="64">
        <v>88.1</v>
      </c>
      <c r="L176" s="64" t="e">
        <v>#N/A</v>
      </c>
      <c r="M176" s="64">
        <v>7</v>
      </c>
      <c r="N176" s="64">
        <v>8.7737707979394948</v>
      </c>
      <c r="O176" s="68">
        <v>50</v>
      </c>
      <c r="Q176" s="74"/>
      <c r="R176" s="74"/>
      <c r="S176" s="74"/>
      <c r="T176" s="74"/>
      <c r="U176" s="74"/>
      <c r="V176" s="74"/>
      <c r="W176" s="74"/>
      <c r="X176" s="74"/>
      <c r="Y176" s="74"/>
      <c r="Z176" s="74"/>
    </row>
    <row r="177" spans="1:26" x14ac:dyDescent="0.25">
      <c r="A177" s="52" t="str">
        <f>CONCATENATE(C170," - ",D177,"%")</f>
        <v>NOx emissions - 50%</v>
      </c>
      <c r="C177" s="123"/>
      <c r="D177" s="94">
        <v>50</v>
      </c>
      <c r="E177" s="64">
        <v>75.692064580044047</v>
      </c>
      <c r="F177" s="64" t="e">
        <v>#N/A</v>
      </c>
      <c r="G177" s="64" t="e">
        <v>#N/A</v>
      </c>
      <c r="H177" s="64" t="e">
        <v>#N/A</v>
      </c>
      <c r="I177" s="64" t="e">
        <v>#N/A</v>
      </c>
      <c r="J177" s="64">
        <v>5</v>
      </c>
      <c r="K177" s="64">
        <v>85</v>
      </c>
      <c r="L177" s="64" t="e">
        <v>#N/A</v>
      </c>
      <c r="M177" s="64">
        <v>5.9</v>
      </c>
      <c r="N177" s="64">
        <v>7.4322196742146653</v>
      </c>
      <c r="O177" s="68">
        <v>57</v>
      </c>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6" t="e">
        <v>#N/A</v>
      </c>
      <c r="F178" s="116" t="e">
        <v>#N/A</v>
      </c>
      <c r="G178" s="116" t="e">
        <v>#N/A</v>
      </c>
      <c r="H178" s="116" t="e">
        <v>#N/A</v>
      </c>
      <c r="I178" s="116" t="e">
        <v>#N/A</v>
      </c>
      <c r="J178" s="116">
        <v>3.7</v>
      </c>
      <c r="K178" s="116">
        <v>78.900000000000006</v>
      </c>
      <c r="L178" s="116" t="e">
        <v>#N/A</v>
      </c>
      <c r="M178" s="116" t="e">
        <v>#N/A</v>
      </c>
      <c r="N178" s="116">
        <v>8.4063164769733945</v>
      </c>
      <c r="O178" s="112">
        <v>73</v>
      </c>
      <c r="Q178" s="74"/>
      <c r="R178" s="74"/>
      <c r="S178" s="74"/>
      <c r="T178" s="74"/>
      <c r="U178" s="74"/>
      <c r="V178" s="74"/>
      <c r="W178" s="74"/>
      <c r="X178" s="74"/>
      <c r="Y178" s="74"/>
      <c r="Z178" s="74"/>
    </row>
    <row r="179" spans="1:26" ht="19.5" thickBot="1" x14ac:dyDescent="0.35">
      <c r="C179" s="40" t="str">
        <f>List!$B$5</f>
        <v>Qtest (input)</v>
      </c>
      <c r="D179" s="45" t="s">
        <v>194</v>
      </c>
      <c r="E179" s="41" t="e">
        <v>#N/A</v>
      </c>
      <c r="F179" s="41" t="e">
        <v>#N/A</v>
      </c>
      <c r="G179" s="41" t="e">
        <v>#N/A</v>
      </c>
      <c r="H179" s="41" t="e">
        <v>#N/A</v>
      </c>
      <c r="I179" s="41" t="e">
        <v>#N/A</v>
      </c>
      <c r="J179" s="41" t="e">
        <v>#N/A</v>
      </c>
      <c r="K179" s="41" t="e">
        <v>#N/A</v>
      </c>
      <c r="L179" s="41" t="e">
        <v>#N/A</v>
      </c>
      <c r="M179" s="41" t="e">
        <v>#N/A</v>
      </c>
      <c r="N179" s="41" t="e">
        <v>#N/A</v>
      </c>
      <c r="O179" s="41" t="e">
        <v>#N/A</v>
      </c>
      <c r="Q179" s="73"/>
      <c r="R179" s="73"/>
      <c r="S179" s="73"/>
      <c r="T179" s="73"/>
      <c r="U179" s="73"/>
      <c r="V179" s="73"/>
      <c r="W179" s="73"/>
      <c r="X179" s="73"/>
      <c r="Y179" s="73"/>
      <c r="Z179" s="73"/>
    </row>
    <row r="180" spans="1:26" x14ac:dyDescent="0.25">
      <c r="A180" s="52" t="str">
        <f>CONCATENATE(C179," - ",D180,"%")</f>
        <v>Qtest (input) - 0%</v>
      </c>
      <c r="C180" s="122" t="s">
        <v>124</v>
      </c>
      <c r="D180" s="11">
        <v>0</v>
      </c>
      <c r="E180" s="20">
        <v>13.55513830328543</v>
      </c>
      <c r="F180" s="20" t="e">
        <v>#N/A</v>
      </c>
      <c r="G180" s="20">
        <v>12.579833263520918</v>
      </c>
      <c r="H180" s="20">
        <v>10.563295644629534</v>
      </c>
      <c r="I180" s="20" t="e">
        <v>#N/A</v>
      </c>
      <c r="J180" s="20">
        <v>12.260968158944992</v>
      </c>
      <c r="K180" s="20">
        <v>14.335901231997221</v>
      </c>
      <c r="L180" s="20" t="e">
        <v>#N/A</v>
      </c>
      <c r="M180" s="20">
        <v>9.4315139684192264</v>
      </c>
      <c r="N180" s="20">
        <v>9.7334091825338032</v>
      </c>
      <c r="O180" s="69">
        <v>30.230008206032004</v>
      </c>
      <c r="Q180" s="74"/>
      <c r="R180" s="74"/>
      <c r="S180" s="74"/>
      <c r="T180" s="74"/>
      <c r="U180" s="74"/>
      <c r="V180" s="74"/>
      <c r="W180" s="74"/>
      <c r="X180" s="74"/>
      <c r="Y180" s="74"/>
      <c r="Z180" s="74"/>
    </row>
    <row r="181" spans="1:26" x14ac:dyDescent="0.25">
      <c r="A181" s="52" t="str">
        <f>CONCATENATE(C179," - ",D181,"%")</f>
        <v>Qtest (input) - 10%</v>
      </c>
      <c r="C181" s="123"/>
      <c r="D181" s="94">
        <v>10</v>
      </c>
      <c r="E181" s="64" t="e">
        <v>#N/A</v>
      </c>
      <c r="F181" s="64" t="e">
        <v>#N/A</v>
      </c>
      <c r="G181" s="64" t="e">
        <v>#N/A</v>
      </c>
      <c r="H181" s="64">
        <v>10.247974538183236</v>
      </c>
      <c r="I181" s="64" t="e">
        <v>#N/A</v>
      </c>
      <c r="J181" s="64">
        <v>12.078255223763662</v>
      </c>
      <c r="K181" s="64">
        <v>13.947702718636128</v>
      </c>
      <c r="L181" s="64" t="e">
        <v>#N/A</v>
      </c>
      <c r="M181" s="64">
        <v>8.8803267389380505</v>
      </c>
      <c r="N181" s="64">
        <v>9.5593484941388578</v>
      </c>
      <c r="O181" s="68">
        <v>30.281919911046842</v>
      </c>
      <c r="Q181" s="74"/>
      <c r="R181" s="74"/>
      <c r="S181" s="74"/>
      <c r="T181" s="74"/>
      <c r="U181" s="74"/>
      <c r="V181" s="74"/>
      <c r="W181" s="74"/>
      <c r="X181" s="74"/>
      <c r="Y181" s="74"/>
      <c r="Z181" s="74"/>
    </row>
    <row r="182" spans="1:26" x14ac:dyDescent="0.25">
      <c r="A182" s="52" t="str">
        <f>CONCATENATE(C179," - ",D182,"%")</f>
        <v>Qtest (input) - 20%</v>
      </c>
      <c r="C182" s="123"/>
      <c r="D182" s="94">
        <v>20</v>
      </c>
      <c r="E182" s="64">
        <v>12.726196178874753</v>
      </c>
      <c r="F182" s="64" t="e">
        <v>#N/A</v>
      </c>
      <c r="G182" s="64" t="e">
        <v>#N/A</v>
      </c>
      <c r="H182" s="64" t="e">
        <v>#N/A</v>
      </c>
      <c r="I182" s="64" t="e">
        <v>#N/A</v>
      </c>
      <c r="J182" s="64" t="e">
        <v>#N/A</v>
      </c>
      <c r="K182" s="64" t="e">
        <v>#N/A</v>
      </c>
      <c r="L182" s="64" t="e">
        <v>#N/A</v>
      </c>
      <c r="M182" s="64" t="e">
        <v>#N/A</v>
      </c>
      <c r="N182" s="64">
        <v>9.3765231908618798</v>
      </c>
      <c r="O182" s="68" t="e">
        <v>#N/A</v>
      </c>
      <c r="Q182" s="74"/>
      <c r="R182" s="74"/>
      <c r="S182" s="74"/>
      <c r="T182" s="74"/>
      <c r="U182" s="74"/>
      <c r="V182" s="74"/>
      <c r="W182" s="74"/>
      <c r="X182" s="74"/>
      <c r="Y182" s="74"/>
      <c r="Z182" s="74"/>
    </row>
    <row r="183" spans="1:26" x14ac:dyDescent="0.25">
      <c r="A183" s="52" t="str">
        <f>CONCATENATE(C179," - ",D183,"%")</f>
        <v>Qtest (input) - 23%</v>
      </c>
      <c r="C183" s="123"/>
      <c r="D183" s="94">
        <v>23</v>
      </c>
      <c r="E183" s="64" t="e">
        <v>#N/A</v>
      </c>
      <c r="F183" s="64" t="e">
        <v>#N/A</v>
      </c>
      <c r="G183" s="64">
        <v>11.695859213290879</v>
      </c>
      <c r="H183" s="64">
        <v>9.8854503421612012</v>
      </c>
      <c r="I183" s="64" t="e">
        <v>#N/A</v>
      </c>
      <c r="J183" s="64">
        <v>12.079614377654867</v>
      </c>
      <c r="K183" s="64">
        <v>13.466631177728612</v>
      </c>
      <c r="L183" s="64" t="e">
        <v>#N/A</v>
      </c>
      <c r="M183" s="64">
        <v>8.5481503336803737</v>
      </c>
      <c r="N183" s="64">
        <v>9.1865766125003425</v>
      </c>
      <c r="O183" s="68">
        <v>30.250602699888947</v>
      </c>
      <c r="Q183" s="74"/>
      <c r="R183" s="74"/>
      <c r="S183" s="74"/>
      <c r="T183" s="74"/>
      <c r="U183" s="74"/>
      <c r="V183" s="74"/>
      <c r="W183" s="74"/>
      <c r="X183" s="74"/>
      <c r="Y183" s="74"/>
      <c r="Z183" s="74"/>
    </row>
    <row r="184" spans="1:26" x14ac:dyDescent="0.25">
      <c r="A184" s="52" t="str">
        <f>CONCATENATE(C179," - ",D184,"%")</f>
        <v>Qtest (input) - 30%</v>
      </c>
      <c r="C184" s="123"/>
      <c r="D184" s="94">
        <v>30</v>
      </c>
      <c r="E184" s="64">
        <v>12.101378480821799</v>
      </c>
      <c r="F184" s="64" t="e">
        <v>#N/A</v>
      </c>
      <c r="G184" s="64" t="e">
        <v>#N/A</v>
      </c>
      <c r="H184" s="64">
        <v>9.6514334230869334</v>
      </c>
      <c r="I184" s="64" t="e">
        <v>#N/A</v>
      </c>
      <c r="J184" s="64">
        <v>12.053131790786049</v>
      </c>
      <c r="K184" s="64">
        <v>13.180833430075483</v>
      </c>
      <c r="L184" s="64" t="e">
        <v>#N/A</v>
      </c>
      <c r="M184" s="64">
        <v>8.3625693366649312</v>
      </c>
      <c r="N184" s="64">
        <v>9.1916066056353767</v>
      </c>
      <c r="O184" s="68">
        <v>30.066992164853197</v>
      </c>
      <c r="Q184" s="74"/>
      <c r="R184" s="74"/>
      <c r="S184" s="74"/>
      <c r="T184" s="74"/>
      <c r="U184" s="74"/>
      <c r="V184" s="74"/>
      <c r="W184" s="74"/>
      <c r="X184" s="74"/>
      <c r="Y184" s="74"/>
      <c r="Z184" s="74"/>
    </row>
    <row r="185" spans="1:26" x14ac:dyDescent="0.25">
      <c r="A185" s="52" t="str">
        <f>CONCATENATE(C179," - ",D185,"%")</f>
        <v>Qtest (input) - 40%</v>
      </c>
      <c r="C185" s="123"/>
      <c r="D185" s="94">
        <v>40</v>
      </c>
      <c r="E185" s="64" t="e">
        <v>#N/A</v>
      </c>
      <c r="F185" s="64" t="e">
        <v>#N/A</v>
      </c>
      <c r="G185" s="64">
        <v>11.248000749618051</v>
      </c>
      <c r="H185" s="64">
        <v>9.3484473034096798</v>
      </c>
      <c r="I185" s="64" t="e">
        <v>#N/A</v>
      </c>
      <c r="J185" s="64">
        <v>12.081615884582684</v>
      </c>
      <c r="K185" s="64">
        <v>12.747962120805134</v>
      </c>
      <c r="L185" s="64" t="e">
        <v>#N/A</v>
      </c>
      <c r="M185" s="64">
        <v>8.0927284372418846</v>
      </c>
      <c r="N185" s="64">
        <v>8.8208549620590695</v>
      </c>
      <c r="O185" s="68">
        <v>30.169774104790044</v>
      </c>
      <c r="Q185" s="74"/>
      <c r="R185" s="74"/>
      <c r="S185" s="74"/>
      <c r="T185" s="74"/>
      <c r="U185" s="74"/>
      <c r="V185" s="74"/>
      <c r="W185" s="74"/>
      <c r="X185" s="74"/>
      <c r="Y185" s="74"/>
      <c r="Z185" s="74"/>
    </row>
    <row r="186" spans="1:26" x14ac:dyDescent="0.25">
      <c r="A186" s="52" t="str">
        <f>CONCATENATE(C179," - ",D186,"%")</f>
        <v>Qtest (input) - 50%</v>
      </c>
      <c r="C186" s="123"/>
      <c r="D186" s="94">
        <v>50</v>
      </c>
      <c r="E186" s="64">
        <v>11.903408210584042</v>
      </c>
      <c r="F186" s="64" t="e">
        <v>#N/A</v>
      </c>
      <c r="G186" s="64" t="e">
        <v>#N/A</v>
      </c>
      <c r="H186" s="64" t="e">
        <v>#N/A</v>
      </c>
      <c r="I186" s="64" t="e">
        <v>#N/A</v>
      </c>
      <c r="J186" s="64">
        <v>11.998055762172481</v>
      </c>
      <c r="K186" s="64">
        <v>12.343888859044764</v>
      </c>
      <c r="L186" s="64" t="e">
        <v>#N/A</v>
      </c>
      <c r="M186" s="64">
        <v>7.7462682913586667</v>
      </c>
      <c r="N186" s="64">
        <v>8.2740500711462683</v>
      </c>
      <c r="O186" s="68">
        <v>30.215979472573551</v>
      </c>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6" t="e">
        <v>#N/A</v>
      </c>
      <c r="F187" s="116" t="e">
        <v>#N/A</v>
      </c>
      <c r="G187" s="116" t="e">
        <v>#N/A</v>
      </c>
      <c r="H187" s="116" t="e">
        <v>#N/A</v>
      </c>
      <c r="I187" s="116" t="e">
        <v>#N/A</v>
      </c>
      <c r="J187" s="116">
        <v>12.005282914510671</v>
      </c>
      <c r="K187" s="116">
        <v>11.924262454611313</v>
      </c>
      <c r="L187" s="116" t="e">
        <v>#N/A</v>
      </c>
      <c r="M187" s="116" t="e">
        <v>#N/A</v>
      </c>
      <c r="N187" s="116">
        <v>7.8088761485947007</v>
      </c>
      <c r="O187" s="112">
        <v>30.036828166484462</v>
      </c>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41" t="e">
        <v>#N/A</v>
      </c>
      <c r="G188" s="41" t="e">
        <v>#N/A</v>
      </c>
      <c r="H188" s="41" t="e">
        <v>#N/A</v>
      </c>
      <c r="I188" s="41" t="e">
        <v>#N/A</v>
      </c>
      <c r="J188" s="41" t="e">
        <v>#N/A</v>
      </c>
      <c r="K188" s="41" t="e">
        <v>#N/A</v>
      </c>
      <c r="L188" s="41" t="e">
        <v>#N/A</v>
      </c>
      <c r="M188" s="41" t="e">
        <v>#N/A</v>
      </c>
      <c r="N188" s="41" t="e">
        <v>#N/A</v>
      </c>
      <c r="O188" s="41" t="e">
        <v>#N/A</v>
      </c>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20">
        <v>82.14</v>
      </c>
      <c r="F189" s="20" t="e">
        <v>#N/A</v>
      </c>
      <c r="G189" s="20">
        <v>82.050709185791035</v>
      </c>
      <c r="H189" s="20">
        <v>73.099999999999994</v>
      </c>
      <c r="I189" s="20" t="e">
        <v>#N/A</v>
      </c>
      <c r="J189" s="20">
        <v>94.9</v>
      </c>
      <c r="K189" s="20">
        <v>55.4</v>
      </c>
      <c r="L189" s="20" t="e">
        <v>#N/A</v>
      </c>
      <c r="M189" s="20">
        <v>61.9</v>
      </c>
      <c r="N189" s="20">
        <v>53.5</v>
      </c>
      <c r="O189" s="69">
        <v>54.3</v>
      </c>
      <c r="Q189" s="74"/>
      <c r="R189" s="74"/>
      <c r="S189" s="74"/>
      <c r="T189" s="74"/>
      <c r="U189" s="74"/>
      <c r="V189" s="74"/>
      <c r="W189" s="74"/>
      <c r="X189" s="74"/>
      <c r="Y189" s="74"/>
      <c r="Z189" s="74"/>
    </row>
    <row r="190" spans="1:26" x14ac:dyDescent="0.25">
      <c r="A190" s="52" t="str">
        <f>CONCATENATE(C188," - ",D190,"%")</f>
        <v>Flue gases temperatures - 10%</v>
      </c>
      <c r="C190" s="123"/>
      <c r="D190" s="94">
        <v>10</v>
      </c>
      <c r="E190" s="64" t="e">
        <v>#N/A</v>
      </c>
      <c r="F190" s="64" t="e">
        <v>#N/A</v>
      </c>
      <c r="G190" s="64" t="e">
        <v>#N/A</v>
      </c>
      <c r="H190" s="64">
        <v>72.900000000000006</v>
      </c>
      <c r="I190" s="64" t="e">
        <v>#N/A</v>
      </c>
      <c r="J190" s="64">
        <v>95.2</v>
      </c>
      <c r="K190" s="64">
        <v>55.2</v>
      </c>
      <c r="L190" s="64" t="e">
        <v>#N/A</v>
      </c>
      <c r="M190" s="64">
        <v>61.2</v>
      </c>
      <c r="N190" s="64">
        <v>54.6</v>
      </c>
      <c r="O190" s="68">
        <v>55.4</v>
      </c>
      <c r="Q190" s="74"/>
      <c r="R190" s="74"/>
      <c r="S190" s="74"/>
      <c r="T190" s="74"/>
      <c r="U190" s="74"/>
      <c r="V190" s="74"/>
      <c r="W190" s="74"/>
      <c r="X190" s="74"/>
      <c r="Y190" s="74"/>
      <c r="Z190" s="74"/>
    </row>
    <row r="191" spans="1:26" x14ac:dyDescent="0.25">
      <c r="A191" s="52" t="str">
        <f>CONCATENATE(C188," - ",D191,"%")</f>
        <v>Flue gases temperatures - 20%</v>
      </c>
      <c r="C191" s="123"/>
      <c r="D191" s="94">
        <v>20</v>
      </c>
      <c r="E191" s="64">
        <v>80.87</v>
      </c>
      <c r="F191" s="64" t="e">
        <v>#N/A</v>
      </c>
      <c r="G191" s="64" t="e">
        <v>#N/A</v>
      </c>
      <c r="H191" s="64" t="e">
        <v>#N/A</v>
      </c>
      <c r="I191" s="64" t="e">
        <v>#N/A</v>
      </c>
      <c r="J191" s="64" t="e">
        <v>#N/A</v>
      </c>
      <c r="K191" s="64" t="e">
        <v>#N/A</v>
      </c>
      <c r="L191" s="64" t="e">
        <v>#N/A</v>
      </c>
      <c r="M191" s="64" t="e">
        <v>#N/A</v>
      </c>
      <c r="N191" s="64">
        <v>51.6</v>
      </c>
      <c r="O191" s="68" t="e">
        <v>#N/A</v>
      </c>
      <c r="Q191" s="74"/>
      <c r="R191" s="74"/>
      <c r="S191" s="74"/>
      <c r="T191" s="74"/>
      <c r="U191" s="74"/>
      <c r="V191" s="74"/>
      <c r="W191" s="74"/>
      <c r="X191" s="74"/>
      <c r="Y191" s="74"/>
      <c r="Z191" s="74"/>
    </row>
    <row r="192" spans="1:26" x14ac:dyDescent="0.25">
      <c r="A192" s="52" t="str">
        <f>CONCATENATE(C188," - ",D192,"%")</f>
        <v>Flue gases temperatures - 23%</v>
      </c>
      <c r="C192" s="123"/>
      <c r="D192" s="94">
        <v>23</v>
      </c>
      <c r="E192" s="64" t="e">
        <v>#N/A</v>
      </c>
      <c r="F192" s="64" t="e">
        <v>#N/A</v>
      </c>
      <c r="G192" s="64">
        <v>82.141887347412123</v>
      </c>
      <c r="H192" s="64">
        <v>72.2</v>
      </c>
      <c r="I192" s="64" t="e">
        <v>#N/A</v>
      </c>
      <c r="J192" s="64">
        <v>97.2</v>
      </c>
      <c r="K192" s="64">
        <v>54.9</v>
      </c>
      <c r="L192" s="64" t="e">
        <v>#N/A</v>
      </c>
      <c r="M192" s="64">
        <v>60.4</v>
      </c>
      <c r="N192" s="64">
        <v>54.2</v>
      </c>
      <c r="O192" s="68">
        <v>56.5</v>
      </c>
      <c r="Q192" s="74"/>
      <c r="R192" s="74"/>
      <c r="S192" s="74"/>
      <c r="T192" s="74"/>
      <c r="U192" s="74"/>
      <c r="V192" s="74"/>
      <c r="W192" s="74"/>
      <c r="X192" s="74"/>
      <c r="Y192" s="74"/>
      <c r="Z192" s="74"/>
    </row>
    <row r="193" spans="1:26" x14ac:dyDescent="0.25">
      <c r="A193" s="52" t="str">
        <f>CONCATENATE(C188," - ",D193,"%")</f>
        <v>Flue gases temperatures - 30%</v>
      </c>
      <c r="C193" s="123"/>
      <c r="D193" s="94">
        <v>30</v>
      </c>
      <c r="E193" s="64">
        <v>79.58</v>
      </c>
      <c r="F193" s="64" t="e">
        <v>#N/A</v>
      </c>
      <c r="G193" s="64" t="e">
        <v>#N/A</v>
      </c>
      <c r="H193" s="64">
        <v>70.8</v>
      </c>
      <c r="I193" s="64" t="e">
        <v>#N/A</v>
      </c>
      <c r="J193" s="64">
        <v>98</v>
      </c>
      <c r="K193" s="64">
        <v>54.7</v>
      </c>
      <c r="L193" s="64" t="e">
        <v>#N/A</v>
      </c>
      <c r="M193" s="64">
        <v>59.9</v>
      </c>
      <c r="N193" s="64">
        <v>52.1</v>
      </c>
      <c r="O193" s="68">
        <v>57.2</v>
      </c>
      <c r="Q193" s="74"/>
      <c r="R193" s="74"/>
      <c r="S193" s="74"/>
      <c r="T193" s="74"/>
      <c r="U193" s="74"/>
      <c r="V193" s="74"/>
      <c r="W193" s="74"/>
      <c r="X193" s="74"/>
      <c r="Y193" s="74"/>
      <c r="Z193" s="74"/>
    </row>
    <row r="194" spans="1:26" x14ac:dyDescent="0.25">
      <c r="A194" s="52" t="str">
        <f>CONCATENATE(C188," - ",D194,"%")</f>
        <v>Flue gases temperatures - 40%</v>
      </c>
      <c r="C194" s="123"/>
      <c r="D194" s="94">
        <v>40</v>
      </c>
      <c r="E194" s="64" t="e">
        <v>#N/A</v>
      </c>
      <c r="F194" s="64" t="e">
        <v>#N/A</v>
      </c>
      <c r="G194" s="64">
        <v>80.899774218750011</v>
      </c>
      <c r="H194" s="64">
        <v>69.3</v>
      </c>
      <c r="I194" s="64" t="e">
        <v>#N/A</v>
      </c>
      <c r="J194" s="64">
        <v>99</v>
      </c>
      <c r="K194" s="64">
        <v>54.5</v>
      </c>
      <c r="L194" s="64" t="e">
        <v>#N/A</v>
      </c>
      <c r="M194" s="64">
        <v>59.4</v>
      </c>
      <c r="N194" s="64">
        <v>52.24</v>
      </c>
      <c r="O194" s="68">
        <v>58.4</v>
      </c>
      <c r="Q194" s="74"/>
      <c r="R194" s="74"/>
      <c r="S194" s="74"/>
      <c r="T194" s="74"/>
      <c r="U194" s="74"/>
      <c r="V194" s="74"/>
      <c r="W194" s="74"/>
      <c r="X194" s="74"/>
      <c r="Y194" s="74"/>
      <c r="Z194" s="74"/>
    </row>
    <row r="195" spans="1:26" x14ac:dyDescent="0.25">
      <c r="A195" s="52" t="str">
        <f>CONCATENATE(C188," - ",D195,"%")</f>
        <v>Flue gases temperatures - 50%</v>
      </c>
      <c r="C195" s="123"/>
      <c r="D195" s="94">
        <v>50</v>
      </c>
      <c r="E195" s="64">
        <v>76.290377257753107</v>
      </c>
      <c r="F195" s="64" t="e">
        <v>#N/A</v>
      </c>
      <c r="G195" s="64" t="e">
        <v>#N/A</v>
      </c>
      <c r="H195" s="64" t="e">
        <v>#N/A</v>
      </c>
      <c r="I195" s="64" t="e">
        <v>#N/A</v>
      </c>
      <c r="J195" s="64">
        <v>99.8</v>
      </c>
      <c r="K195" s="64">
        <v>54.2</v>
      </c>
      <c r="L195" s="64" t="e">
        <v>#N/A</v>
      </c>
      <c r="M195" s="64">
        <v>58.9</v>
      </c>
      <c r="N195" s="64">
        <v>56.7</v>
      </c>
      <c r="O195" s="68">
        <v>59.8</v>
      </c>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6" t="e">
        <v>#N/A</v>
      </c>
      <c r="F196" s="116" t="e">
        <v>#N/A</v>
      </c>
      <c r="G196" s="116" t="e">
        <v>#N/A</v>
      </c>
      <c r="H196" s="116" t="e">
        <v>#N/A</v>
      </c>
      <c r="I196" s="116" t="e">
        <v>#N/A</v>
      </c>
      <c r="J196" s="116">
        <v>100.6</v>
      </c>
      <c r="K196" s="116">
        <v>53.9</v>
      </c>
      <c r="L196" s="116" t="e">
        <v>#N/A</v>
      </c>
      <c r="M196" s="116" t="e">
        <v>#N/A</v>
      </c>
      <c r="N196" s="116">
        <v>50.68</v>
      </c>
      <c r="O196" s="112">
        <v>60.8</v>
      </c>
      <c r="Q196" s="74"/>
      <c r="R196" s="74"/>
      <c r="S196" s="74"/>
      <c r="T196" s="74"/>
      <c r="U196" s="74"/>
      <c r="V196" s="74"/>
      <c r="W196" s="74"/>
      <c r="X196" s="74"/>
      <c r="Y196" s="74"/>
      <c r="Z196" s="74"/>
    </row>
    <row r="197" spans="1:26" ht="19.5" thickBot="1" x14ac:dyDescent="0.35">
      <c r="C197" s="40" t="str">
        <f>List!$B$9</f>
        <v>CO2 emissions</v>
      </c>
      <c r="D197" s="45" t="s">
        <v>196</v>
      </c>
      <c r="E197" s="41" t="e">
        <v>#N/A</v>
      </c>
      <c r="F197" s="41" t="e">
        <v>#N/A</v>
      </c>
      <c r="G197" s="41" t="e">
        <v>#N/A</v>
      </c>
      <c r="H197" s="41" t="e">
        <v>#N/A</v>
      </c>
      <c r="I197" s="41" t="e">
        <v>#N/A</v>
      </c>
      <c r="J197" s="41" t="e">
        <v>#N/A</v>
      </c>
      <c r="K197" s="41" t="e">
        <v>#N/A</v>
      </c>
      <c r="L197" s="41" t="e">
        <v>#N/A</v>
      </c>
      <c r="M197" s="41" t="e">
        <v>#N/A</v>
      </c>
      <c r="N197" s="41" t="e">
        <v>#N/A</v>
      </c>
      <c r="O197" s="41" t="e">
        <v>#N/A</v>
      </c>
      <c r="Q197" s="73"/>
      <c r="R197" s="73"/>
      <c r="S197" s="73"/>
      <c r="T197" s="73"/>
      <c r="U197" s="73"/>
      <c r="V197" s="73"/>
      <c r="W197" s="73"/>
      <c r="X197" s="73"/>
      <c r="Y197" s="73"/>
      <c r="Z197" s="73"/>
    </row>
    <row r="198" spans="1:26" x14ac:dyDescent="0.25">
      <c r="A198" s="52" t="str">
        <f>CONCATENATE(C197," - ",D198,"%")</f>
        <v>CO2 emissions - 0%</v>
      </c>
      <c r="C198" s="122" t="s">
        <v>124</v>
      </c>
      <c r="D198" s="11">
        <v>0</v>
      </c>
      <c r="E198" s="20">
        <v>2.7</v>
      </c>
      <c r="F198" s="20" t="e">
        <v>#N/A</v>
      </c>
      <c r="G198" s="20">
        <v>3.88</v>
      </c>
      <c r="H198" s="20">
        <v>4.88</v>
      </c>
      <c r="I198" s="20" t="e">
        <v>#N/A</v>
      </c>
      <c r="J198" s="20">
        <v>3.77</v>
      </c>
      <c r="K198" s="20">
        <v>2.91</v>
      </c>
      <c r="L198" s="20" t="e">
        <v>#N/A</v>
      </c>
      <c r="M198" s="20">
        <v>13.76</v>
      </c>
      <c r="N198" s="20">
        <v>4.78</v>
      </c>
      <c r="O198" s="69">
        <v>6.88</v>
      </c>
      <c r="Q198" s="74"/>
      <c r="R198" s="74"/>
      <c r="S198" s="74"/>
      <c r="T198" s="74"/>
      <c r="U198" s="74"/>
      <c r="V198" s="74"/>
      <c r="W198" s="74"/>
      <c r="X198" s="74"/>
      <c r="Y198" s="74"/>
      <c r="Z198" s="74"/>
    </row>
    <row r="199" spans="1:26" x14ac:dyDescent="0.25">
      <c r="A199" s="52" t="str">
        <f>CONCATENATE(C197," - ",D199,"%")</f>
        <v>CO2 emissions - 10%</v>
      </c>
      <c r="C199" s="123"/>
      <c r="D199" s="94">
        <v>10</v>
      </c>
      <c r="E199" s="64" t="e">
        <v>#N/A</v>
      </c>
      <c r="F199" s="64" t="e">
        <v>#N/A</v>
      </c>
      <c r="G199" s="64" t="e">
        <v>#N/A</v>
      </c>
      <c r="H199" s="64">
        <v>4.5199999999999996</v>
      </c>
      <c r="I199" s="64" t="e">
        <v>#N/A</v>
      </c>
      <c r="J199" s="64">
        <v>3.52</v>
      </c>
      <c r="K199" s="64">
        <v>2.74</v>
      </c>
      <c r="L199" s="64" t="e">
        <v>#N/A</v>
      </c>
      <c r="M199" s="64">
        <v>14.17</v>
      </c>
      <c r="N199" s="64">
        <v>4.3899999999999997</v>
      </c>
      <c r="O199" s="68">
        <v>6.7</v>
      </c>
      <c r="Q199" s="74"/>
      <c r="R199" s="74"/>
      <c r="S199" s="74"/>
      <c r="T199" s="74"/>
      <c r="U199" s="74"/>
      <c r="V199" s="74"/>
      <c r="W199" s="74"/>
      <c r="X199" s="74"/>
      <c r="Y199" s="74"/>
      <c r="Z199" s="74"/>
    </row>
    <row r="200" spans="1:26" x14ac:dyDescent="0.25">
      <c r="A200" s="52" t="str">
        <f>CONCATENATE(C197," - ",D200,"%")</f>
        <v>CO2 emissions - 20%</v>
      </c>
      <c r="C200" s="123"/>
      <c r="D200" s="94">
        <v>20</v>
      </c>
      <c r="E200" s="64">
        <v>2.54</v>
      </c>
      <c r="F200" s="64" t="e">
        <v>#N/A</v>
      </c>
      <c r="G200" s="64" t="e">
        <v>#N/A</v>
      </c>
      <c r="H200" s="64" t="e">
        <v>#N/A</v>
      </c>
      <c r="I200" s="64" t="e">
        <v>#N/A</v>
      </c>
      <c r="J200" s="64" t="e">
        <v>#N/A</v>
      </c>
      <c r="K200" s="64" t="e">
        <v>#N/A</v>
      </c>
      <c r="L200" s="64" t="e">
        <v>#N/A</v>
      </c>
      <c r="M200" s="64" t="e">
        <v>#N/A</v>
      </c>
      <c r="N200" s="64">
        <v>4.1500000000000004</v>
      </c>
      <c r="O200" s="68" t="e">
        <v>#N/A</v>
      </c>
      <c r="Q200" s="74"/>
      <c r="R200" s="74"/>
      <c r="S200" s="74"/>
      <c r="T200" s="74"/>
      <c r="U200" s="74"/>
      <c r="V200" s="74"/>
      <c r="W200" s="74"/>
      <c r="X200" s="74"/>
      <c r="Y200" s="74"/>
      <c r="Z200" s="74"/>
    </row>
    <row r="201" spans="1:26" x14ac:dyDescent="0.25">
      <c r="A201" s="52" t="str">
        <f>CONCATENATE(C197," - ",D201,"%")</f>
        <v>CO2 emissions - 23%</v>
      </c>
      <c r="C201" s="123"/>
      <c r="D201" s="94">
        <v>23</v>
      </c>
      <c r="E201" s="64" t="e">
        <v>#N/A</v>
      </c>
      <c r="F201" s="64" t="e">
        <v>#N/A</v>
      </c>
      <c r="G201" s="64">
        <v>3.31</v>
      </c>
      <c r="H201" s="64">
        <v>4.1100000000000003</v>
      </c>
      <c r="I201" s="64" t="e">
        <v>#N/A</v>
      </c>
      <c r="J201" s="64">
        <v>3.24</v>
      </c>
      <c r="K201" s="64">
        <v>2.5</v>
      </c>
      <c r="L201" s="64" t="e">
        <v>#N/A</v>
      </c>
      <c r="M201" s="64">
        <v>14.54</v>
      </c>
      <c r="N201" s="64">
        <v>4</v>
      </c>
      <c r="O201" s="68">
        <v>6.37</v>
      </c>
      <c r="Q201" s="74"/>
      <c r="R201" s="74"/>
      <c r="S201" s="74"/>
      <c r="T201" s="74"/>
      <c r="U201" s="74"/>
      <c r="V201" s="74"/>
      <c r="W201" s="74"/>
      <c r="X201" s="74"/>
      <c r="Y201" s="74"/>
      <c r="Z201" s="74"/>
    </row>
    <row r="202" spans="1:26" x14ac:dyDescent="0.25">
      <c r="A202" s="52" t="str">
        <f>CONCATENATE(C197," - ",D202,"%")</f>
        <v>CO2 emissions - 30%</v>
      </c>
      <c r="C202" s="123"/>
      <c r="D202" s="94">
        <v>30</v>
      </c>
      <c r="E202" s="64">
        <v>2.2000000000000002</v>
      </c>
      <c r="F202" s="64" t="e">
        <v>#N/A</v>
      </c>
      <c r="G202" s="64" t="e">
        <v>#N/A</v>
      </c>
      <c r="H202" s="64">
        <v>3.87</v>
      </c>
      <c r="I202" s="64" t="e">
        <v>#N/A</v>
      </c>
      <c r="J202" s="64">
        <v>3.08</v>
      </c>
      <c r="K202" s="64">
        <v>2.35</v>
      </c>
      <c r="L202" s="64" t="e">
        <v>#N/A</v>
      </c>
      <c r="M202" s="64">
        <v>14.75</v>
      </c>
      <c r="N202" s="64">
        <v>3.82</v>
      </c>
      <c r="O202" s="68">
        <v>6.31</v>
      </c>
      <c r="Q202" s="74"/>
      <c r="R202" s="74"/>
      <c r="S202" s="74"/>
      <c r="T202" s="74"/>
      <c r="U202" s="74"/>
      <c r="V202" s="74"/>
      <c r="W202" s="74"/>
      <c r="X202" s="74"/>
      <c r="Y202" s="74"/>
      <c r="Z202" s="74"/>
    </row>
    <row r="203" spans="1:26" x14ac:dyDescent="0.25">
      <c r="A203" s="52" t="str">
        <f>CONCATENATE(C197," - ",D203,"%")</f>
        <v>CO2 emissions - 40%</v>
      </c>
      <c r="C203" s="123"/>
      <c r="D203" s="94">
        <v>40</v>
      </c>
      <c r="E203" s="64" t="e">
        <v>#N/A</v>
      </c>
      <c r="F203" s="64" t="e">
        <v>#N/A</v>
      </c>
      <c r="G203" s="64">
        <v>2.89</v>
      </c>
      <c r="H203" s="64">
        <v>3.51</v>
      </c>
      <c r="I203" s="64" t="e">
        <v>#N/A</v>
      </c>
      <c r="J203" s="64">
        <v>2.85</v>
      </c>
      <c r="K203" s="64">
        <v>2.15</v>
      </c>
      <c r="L203" s="64" t="e">
        <v>#N/A</v>
      </c>
      <c r="M203" s="64">
        <v>15.04</v>
      </c>
      <c r="N203" s="64">
        <v>3.47</v>
      </c>
      <c r="O203" s="68">
        <v>6.02</v>
      </c>
      <c r="Q203" s="74"/>
      <c r="R203" s="74"/>
      <c r="S203" s="74"/>
      <c r="T203" s="74"/>
      <c r="U203" s="74"/>
      <c r="V203" s="74"/>
      <c r="W203" s="74"/>
      <c r="X203" s="74"/>
      <c r="Y203" s="74"/>
      <c r="Z203" s="74"/>
    </row>
    <row r="204" spans="1:26" x14ac:dyDescent="0.25">
      <c r="A204" s="52" t="str">
        <f>CONCATENATE(C197," - ",D204,"%")</f>
        <v>CO2 emissions - 50%</v>
      </c>
      <c r="C204" s="123"/>
      <c r="D204" s="94">
        <v>50</v>
      </c>
      <c r="E204" s="64">
        <v>2.016172300543146</v>
      </c>
      <c r="F204" s="64" t="e">
        <v>#N/A</v>
      </c>
      <c r="G204" s="64" t="e">
        <v>#N/A</v>
      </c>
      <c r="H204" s="64" t="e">
        <v>#N/A</v>
      </c>
      <c r="I204" s="64" t="e">
        <v>#N/A</v>
      </c>
      <c r="J204" s="64">
        <v>2.6</v>
      </c>
      <c r="K204" s="64">
        <v>1.92</v>
      </c>
      <c r="L204" s="64" t="e">
        <v>#N/A</v>
      </c>
      <c r="M204" s="64">
        <v>15.33</v>
      </c>
      <c r="N204" s="64">
        <v>3.08</v>
      </c>
      <c r="O204" s="68">
        <v>5.52</v>
      </c>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6" t="e">
        <v>#N/A</v>
      </c>
      <c r="F205" s="116" t="e">
        <v>#N/A</v>
      </c>
      <c r="G205" s="116" t="e">
        <v>#N/A</v>
      </c>
      <c r="H205" s="116" t="e">
        <v>#N/A</v>
      </c>
      <c r="I205" s="116" t="e">
        <v>#N/A</v>
      </c>
      <c r="J205" s="116">
        <v>2.3199999999999998</v>
      </c>
      <c r="K205" s="116">
        <v>1.67</v>
      </c>
      <c r="L205" s="116" t="e">
        <v>#N/A</v>
      </c>
      <c r="M205" s="116" t="e">
        <v>#N/A</v>
      </c>
      <c r="N205" s="116">
        <v>2.81</v>
      </c>
      <c r="O205" s="112">
        <v>5.08</v>
      </c>
      <c r="Q205" s="74"/>
      <c r="R205" s="74"/>
      <c r="S205" s="74"/>
      <c r="T205" s="74"/>
      <c r="U205" s="74"/>
      <c r="V205" s="74"/>
      <c r="W205" s="74"/>
      <c r="X205" s="74"/>
      <c r="Y205" s="74"/>
      <c r="Z205" s="74"/>
    </row>
    <row r="206" spans="1:26" ht="19.5" thickBot="1" x14ac:dyDescent="0.35">
      <c r="C206" s="40" t="str">
        <f>List!$B$10</f>
        <v>O2 emissions</v>
      </c>
      <c r="D206" s="45" t="s">
        <v>196</v>
      </c>
      <c r="E206" s="41" t="e">
        <v>#N/A</v>
      </c>
      <c r="F206" s="41" t="e">
        <v>#N/A</v>
      </c>
      <c r="G206" s="41" t="e">
        <v>#N/A</v>
      </c>
      <c r="H206" s="41" t="e">
        <v>#N/A</v>
      </c>
      <c r="I206" s="41" t="e">
        <v>#N/A</v>
      </c>
      <c r="J206" s="41" t="e">
        <v>#N/A</v>
      </c>
      <c r="K206" s="41" t="e">
        <v>#N/A</v>
      </c>
      <c r="L206" s="41" t="e">
        <v>#N/A</v>
      </c>
      <c r="M206" s="41" t="e">
        <v>#N/A</v>
      </c>
      <c r="N206" s="41" t="e">
        <v>#N/A</v>
      </c>
      <c r="O206" s="41" t="e">
        <v>#N/A</v>
      </c>
      <c r="Q206" s="73"/>
      <c r="R206" s="73"/>
      <c r="S206" s="73"/>
      <c r="T206" s="73"/>
      <c r="U206" s="73"/>
      <c r="V206" s="73"/>
      <c r="W206" s="73"/>
      <c r="X206" s="73"/>
      <c r="Y206" s="73"/>
      <c r="Z206" s="73"/>
    </row>
    <row r="207" spans="1:26" x14ac:dyDescent="0.25">
      <c r="A207" s="52" t="str">
        <f>CONCATENATE(C206," - ",D207,"%")</f>
        <v>O2 emissions - 0%</v>
      </c>
      <c r="C207" s="122" t="s">
        <v>124</v>
      </c>
      <c r="D207" s="11">
        <v>0</v>
      </c>
      <c r="E207" s="20" t="e">
        <v>#N/A</v>
      </c>
      <c r="F207" s="20" t="e">
        <v>#N/A</v>
      </c>
      <c r="G207" s="20">
        <v>13.994037014770509</v>
      </c>
      <c r="H207" s="20">
        <v>11.66</v>
      </c>
      <c r="I207" s="20" t="e">
        <v>#N/A</v>
      </c>
      <c r="J207" s="20">
        <v>14.11</v>
      </c>
      <c r="K207" s="20">
        <v>15.39</v>
      </c>
      <c r="L207" s="20" t="e">
        <v>#N/A</v>
      </c>
      <c r="M207" s="20">
        <v>3.7</v>
      </c>
      <c r="N207" s="20">
        <v>12.47</v>
      </c>
      <c r="O207" s="69">
        <v>9.18</v>
      </c>
      <c r="Q207" s="74"/>
      <c r="R207" s="74"/>
      <c r="S207" s="74"/>
      <c r="T207" s="74"/>
      <c r="U207" s="74"/>
      <c r="V207" s="74"/>
      <c r="W207" s="74"/>
      <c r="X207" s="74"/>
      <c r="Y207" s="74"/>
      <c r="Z207" s="74"/>
    </row>
    <row r="208" spans="1:26" x14ac:dyDescent="0.25">
      <c r="A208" s="52" t="str">
        <f>CONCATENATE(C206," - ",D208,"%")</f>
        <v>O2 emissions - 10%</v>
      </c>
      <c r="C208" s="123"/>
      <c r="D208" s="94">
        <v>10</v>
      </c>
      <c r="E208" s="64" t="e">
        <v>#N/A</v>
      </c>
      <c r="F208" s="64" t="e">
        <v>#N/A</v>
      </c>
      <c r="G208" s="64" t="e">
        <v>#N/A</v>
      </c>
      <c r="H208" s="64">
        <v>12.06</v>
      </c>
      <c r="I208" s="64" t="e">
        <v>#N/A</v>
      </c>
      <c r="J208" s="64">
        <v>14.4</v>
      </c>
      <c r="K208" s="64">
        <v>15.61</v>
      </c>
      <c r="L208" s="64" t="e">
        <v>#N/A</v>
      </c>
      <c r="M208" s="64">
        <v>3.39</v>
      </c>
      <c r="N208" s="64">
        <v>13.03</v>
      </c>
      <c r="O208" s="68">
        <v>9.23</v>
      </c>
      <c r="Q208" s="74"/>
      <c r="R208" s="74"/>
      <c r="S208" s="74"/>
      <c r="T208" s="74"/>
      <c r="U208" s="74"/>
      <c r="V208" s="74"/>
      <c r="W208" s="74"/>
      <c r="X208" s="74"/>
      <c r="Y208" s="74"/>
      <c r="Z208" s="74"/>
    </row>
    <row r="209" spans="1:26" x14ac:dyDescent="0.25">
      <c r="A209" s="52" t="str">
        <f>CONCATENATE(C206," - ",D209,"%")</f>
        <v>O2 emissions - 20%</v>
      </c>
      <c r="C209" s="123"/>
      <c r="D209" s="94">
        <v>20</v>
      </c>
      <c r="E209" s="64" t="e">
        <v>#N/A</v>
      </c>
      <c r="F209" s="64" t="e">
        <v>#N/A</v>
      </c>
      <c r="G209" s="64" t="e">
        <v>#N/A</v>
      </c>
      <c r="H209" s="64" t="e">
        <v>#N/A</v>
      </c>
      <c r="I209" s="64" t="e">
        <v>#N/A</v>
      </c>
      <c r="J209" s="64" t="e">
        <v>#N/A</v>
      </c>
      <c r="K209" s="64" t="e">
        <v>#N/A</v>
      </c>
      <c r="L209" s="64" t="e">
        <v>#N/A</v>
      </c>
      <c r="M209" s="64" t="e">
        <v>#N/A</v>
      </c>
      <c r="N209" s="64">
        <v>13.25</v>
      </c>
      <c r="O209" s="68" t="e">
        <v>#N/A</v>
      </c>
      <c r="Q209" s="74"/>
      <c r="R209" s="74"/>
      <c r="S209" s="74"/>
      <c r="T209" s="74"/>
      <c r="U209" s="74"/>
      <c r="V209" s="74"/>
      <c r="W209" s="74"/>
      <c r="X209" s="74"/>
      <c r="Y209" s="74"/>
      <c r="Z209" s="74"/>
    </row>
    <row r="210" spans="1:26" x14ac:dyDescent="0.25">
      <c r="A210" s="52" t="str">
        <f>CONCATENATE(C206," - ",D210,"%")</f>
        <v>O2 emissions - 23%</v>
      </c>
      <c r="C210" s="123"/>
      <c r="D210" s="94">
        <v>23</v>
      </c>
      <c r="E210" s="64" t="e">
        <v>#N/A</v>
      </c>
      <c r="F210" s="64" t="e">
        <v>#N/A</v>
      </c>
      <c r="G210" s="64">
        <v>14.619384881591799</v>
      </c>
      <c r="H210" s="64">
        <v>12.47</v>
      </c>
      <c r="I210" s="64" t="e">
        <v>#N/A</v>
      </c>
      <c r="J210" s="64">
        <v>14.69</v>
      </c>
      <c r="K210" s="64">
        <v>15.88</v>
      </c>
      <c r="L210" s="64" t="e">
        <v>#N/A</v>
      </c>
      <c r="M210" s="64">
        <v>3.07</v>
      </c>
      <c r="N210" s="64">
        <v>13.56</v>
      </c>
      <c r="O210" s="68">
        <v>9.36</v>
      </c>
      <c r="Q210" s="74"/>
      <c r="R210" s="74"/>
      <c r="S210" s="74"/>
      <c r="T210" s="74"/>
      <c r="U210" s="74"/>
      <c r="V210" s="74"/>
      <c r="W210" s="74"/>
      <c r="X210" s="74"/>
      <c r="Y210" s="74"/>
      <c r="Z210" s="74"/>
    </row>
    <row r="211" spans="1:26" x14ac:dyDescent="0.25">
      <c r="A211" s="52" t="str">
        <f>CONCATENATE(C206," - ",D211,"%")</f>
        <v>O2 emissions - 30%</v>
      </c>
      <c r="C211" s="123"/>
      <c r="D211" s="94">
        <v>30</v>
      </c>
      <c r="E211" s="64" t="e">
        <v>#N/A</v>
      </c>
      <c r="F211" s="64" t="e">
        <v>#N/A</v>
      </c>
      <c r="G211" s="64" t="e">
        <v>#N/A</v>
      </c>
      <c r="H211" s="64">
        <v>12.73</v>
      </c>
      <c r="I211" s="64" t="e">
        <v>#N/A</v>
      </c>
      <c r="J211" s="64">
        <v>14.85</v>
      </c>
      <c r="K211" s="64">
        <v>16.05</v>
      </c>
      <c r="L211" s="64" t="e">
        <v>#N/A</v>
      </c>
      <c r="M211" s="64">
        <v>2.88</v>
      </c>
      <c r="N211" s="64">
        <v>13.39</v>
      </c>
      <c r="O211" s="68">
        <v>9.1999999999999993</v>
      </c>
      <c r="Q211" s="74"/>
      <c r="R211" s="74"/>
      <c r="S211" s="74"/>
      <c r="T211" s="74"/>
      <c r="U211" s="74"/>
      <c r="V211" s="74"/>
      <c r="W211" s="74"/>
      <c r="X211" s="74"/>
      <c r="Y211" s="74"/>
      <c r="Z211" s="74"/>
    </row>
    <row r="212" spans="1:26" x14ac:dyDescent="0.25">
      <c r="A212" s="52" t="str">
        <f>CONCATENATE(C206," - ",D212,"%")</f>
        <v>O2 emissions - 40%</v>
      </c>
      <c r="C212" s="123"/>
      <c r="D212" s="94">
        <v>40</v>
      </c>
      <c r="E212" s="64" t="e">
        <v>#N/A</v>
      </c>
      <c r="F212" s="64" t="e">
        <v>#N/A</v>
      </c>
      <c r="G212" s="64">
        <v>15.024363485717775</v>
      </c>
      <c r="H212" s="64">
        <v>13.07</v>
      </c>
      <c r="I212" s="64" t="e">
        <v>#N/A</v>
      </c>
      <c r="J212" s="64">
        <v>15.03</v>
      </c>
      <c r="K212" s="64">
        <v>16.260000000000002</v>
      </c>
      <c r="L212" s="64" t="e">
        <v>#N/A</v>
      </c>
      <c r="M212" s="64">
        <v>2.62</v>
      </c>
      <c r="N212" s="64">
        <v>13.84</v>
      </c>
      <c r="O212" s="68">
        <v>9.23</v>
      </c>
      <c r="Q212" s="74"/>
      <c r="R212" s="74"/>
      <c r="S212" s="74"/>
      <c r="T212" s="74"/>
      <c r="U212" s="74"/>
      <c r="V212" s="74"/>
      <c r="W212" s="74"/>
      <c r="X212" s="74"/>
      <c r="Y212" s="74"/>
      <c r="Z212" s="74"/>
    </row>
    <row r="213" spans="1:26" x14ac:dyDescent="0.25">
      <c r="A213" s="52" t="str">
        <f>CONCATENATE(C206," - ",D213,"%")</f>
        <v>O2 emissions - 50%</v>
      </c>
      <c r="C213" s="123"/>
      <c r="D213" s="94">
        <v>50</v>
      </c>
      <c r="E213" s="64" t="e">
        <v>#N/A</v>
      </c>
      <c r="F213" s="64" t="e">
        <v>#N/A</v>
      </c>
      <c r="G213" s="64" t="e">
        <v>#N/A</v>
      </c>
      <c r="H213" s="64" t="e">
        <v>#N/A</v>
      </c>
      <c r="I213" s="64" t="e">
        <v>#N/A</v>
      </c>
      <c r="J213" s="64">
        <v>15.22</v>
      </c>
      <c r="K213" s="64">
        <v>16.510000000000002</v>
      </c>
      <c r="L213" s="64" t="e">
        <v>#N/A</v>
      </c>
      <c r="M213" s="64">
        <v>2.33</v>
      </c>
      <c r="N213" s="64">
        <v>14.54</v>
      </c>
      <c r="O213" s="68">
        <v>9.57</v>
      </c>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6" t="e">
        <v>#N/A</v>
      </c>
      <c r="F214" s="116" t="e">
        <v>#N/A</v>
      </c>
      <c r="G214" s="116" t="e">
        <v>#N/A</v>
      </c>
      <c r="H214" s="116" t="e">
        <v>#N/A</v>
      </c>
      <c r="I214" s="116" t="e">
        <v>#N/A</v>
      </c>
      <c r="J214" s="116">
        <v>15.41</v>
      </c>
      <c r="K214" s="116">
        <v>16.739999999999998</v>
      </c>
      <c r="L214" s="116" t="e">
        <v>#N/A</v>
      </c>
      <c r="M214" s="116" t="e">
        <v>#N/A</v>
      </c>
      <c r="N214" s="116">
        <v>14.68</v>
      </c>
      <c r="O214" s="112">
        <v>9.67</v>
      </c>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41" t="e">
        <v>#N/A</v>
      </c>
      <c r="G215" s="41" t="e">
        <v>#N/A</v>
      </c>
      <c r="H215" s="41" t="e">
        <v>#N/A</v>
      </c>
      <c r="I215" s="41" t="e">
        <v>#N/A</v>
      </c>
      <c r="J215" s="41" t="e">
        <v>#N/A</v>
      </c>
      <c r="K215" s="41" t="e">
        <v>#N/A</v>
      </c>
      <c r="L215" s="41" t="e">
        <v>#N/A</v>
      </c>
      <c r="M215" s="41" t="e">
        <v>#N/A</v>
      </c>
      <c r="N215" s="41" t="e">
        <v>#N/A</v>
      </c>
      <c r="O215" s="41" t="e">
        <v>#N/A</v>
      </c>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33" t="e">
        <v>#N/A</v>
      </c>
      <c r="F216" s="20" t="e">
        <v>#N/A</v>
      </c>
      <c r="G216" s="20">
        <v>1299.9008103294741</v>
      </c>
      <c r="H216" s="20" t="e">
        <v>#N/A</v>
      </c>
      <c r="I216" s="20" t="e">
        <v>#N/A</v>
      </c>
      <c r="J216" s="20" t="e">
        <v>#N/A</v>
      </c>
      <c r="K216" s="20" t="e">
        <v>#N/A</v>
      </c>
      <c r="L216" s="20" t="e">
        <v>#N/A</v>
      </c>
      <c r="M216" s="20" t="e">
        <v>#N/A</v>
      </c>
      <c r="N216" s="20">
        <v>15.278024343899482</v>
      </c>
      <c r="O216" s="69" t="e">
        <v>#N/A</v>
      </c>
      <c r="Q216" s="74"/>
      <c r="R216" s="74"/>
      <c r="S216" s="74"/>
      <c r="T216" s="74"/>
      <c r="U216" s="74"/>
      <c r="V216" s="74"/>
      <c r="W216" s="74"/>
      <c r="X216" s="74"/>
      <c r="Y216" s="74"/>
      <c r="Z216" s="74"/>
    </row>
    <row r="217" spans="1:26" x14ac:dyDescent="0.25">
      <c r="A217" s="52" t="str">
        <f>CONCATENATE(C215," - ",D217,"%")</f>
        <v>Unburnt UHC emissions - 23%</v>
      </c>
      <c r="C217" s="130"/>
      <c r="D217" s="94">
        <v>23</v>
      </c>
      <c r="E217" s="34" t="e">
        <v>#N/A</v>
      </c>
      <c r="F217" s="64" t="e">
        <v>#N/A</v>
      </c>
      <c r="G217" s="64" t="e">
        <v>#N/A</v>
      </c>
      <c r="H217" s="64" t="e">
        <v>#N/A</v>
      </c>
      <c r="I217" s="64" t="e">
        <v>#N/A</v>
      </c>
      <c r="J217" s="64" t="e">
        <v>#N/A</v>
      </c>
      <c r="K217" s="64" t="e">
        <v>#N/A</v>
      </c>
      <c r="L217" s="64" t="e">
        <v>#N/A</v>
      </c>
      <c r="M217" s="64" t="e">
        <v>#N/A</v>
      </c>
      <c r="N217" s="64">
        <v>9.0978759321022729</v>
      </c>
      <c r="O217" s="68" t="e">
        <v>#N/A</v>
      </c>
      <c r="Q217" s="74"/>
      <c r="R217" s="74"/>
      <c r="S217" s="74"/>
      <c r="T217" s="74"/>
      <c r="U217" s="74"/>
      <c r="V217" s="74"/>
      <c r="W217" s="74"/>
      <c r="X217" s="74"/>
      <c r="Y217" s="74"/>
      <c r="Z217" s="74"/>
    </row>
    <row r="218" spans="1:26" x14ac:dyDescent="0.25">
      <c r="A218" s="52" t="str">
        <f>CONCATENATE(C215," - ",D218,"%")</f>
        <v>Unburnt UHC emissions - 40%</v>
      </c>
      <c r="C218" s="130"/>
      <c r="D218" s="94">
        <v>40</v>
      </c>
      <c r="E218" s="34" t="e">
        <v>#N/A</v>
      </c>
      <c r="F218" s="64" t="e">
        <v>#N/A</v>
      </c>
      <c r="G218" s="64">
        <v>542.66960550064755</v>
      </c>
      <c r="H218" s="64" t="e">
        <v>#N/A</v>
      </c>
      <c r="I218" s="64" t="e">
        <v>#N/A</v>
      </c>
      <c r="J218" s="64" t="e">
        <v>#N/A</v>
      </c>
      <c r="K218" s="64" t="e">
        <v>#N/A</v>
      </c>
      <c r="L218" s="64" t="e">
        <v>#N/A</v>
      </c>
      <c r="M218" s="64" t="e">
        <v>#N/A</v>
      </c>
      <c r="N218" s="64">
        <v>7.223694832983675</v>
      </c>
      <c r="O218" s="68" t="e">
        <v>#N/A</v>
      </c>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117" t="e">
        <v>#N/A</v>
      </c>
      <c r="F219" s="116" t="e">
        <v>#N/A</v>
      </c>
      <c r="G219" s="116" t="e">
        <v>#N/A</v>
      </c>
      <c r="H219" s="116" t="e">
        <v>#N/A</v>
      </c>
      <c r="I219" s="116" t="e">
        <v>#N/A</v>
      </c>
      <c r="J219" s="116" t="e">
        <v>#N/A</v>
      </c>
      <c r="K219" s="116" t="e">
        <v>#N/A</v>
      </c>
      <c r="L219" s="116" t="e">
        <v>#N/A</v>
      </c>
      <c r="M219" s="116" t="e">
        <v>#N/A</v>
      </c>
      <c r="N219" s="116" t="e">
        <v>#N/A</v>
      </c>
      <c r="O219" s="112" t="e">
        <v>#N/A</v>
      </c>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41" t="e">
        <v>#N/A</v>
      </c>
      <c r="G220" s="41" t="e">
        <v>#N/A</v>
      </c>
      <c r="H220" s="41" t="e">
        <v>#N/A</v>
      </c>
      <c r="I220" s="41" t="e">
        <v>#N/A</v>
      </c>
      <c r="J220" s="41" t="e">
        <v>#N/A</v>
      </c>
      <c r="K220" s="41" t="e">
        <v>#N/A</v>
      </c>
      <c r="L220" s="41" t="e">
        <v>#N/A</v>
      </c>
      <c r="M220" s="41" t="e">
        <v>#N/A</v>
      </c>
      <c r="N220" s="41" t="e">
        <v>#N/A</v>
      </c>
      <c r="O220" s="41" t="e">
        <v>#N/A</v>
      </c>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33" t="e">
        <v>#N/A</v>
      </c>
      <c r="F221" s="20" t="e">
        <v>#N/A</v>
      </c>
      <c r="G221" s="20" t="e">
        <v>#N/A</v>
      </c>
      <c r="H221" s="20" t="e">
        <v>#N/A</v>
      </c>
      <c r="I221" s="20" t="e">
        <v>#N/A</v>
      </c>
      <c r="J221" s="20" t="e">
        <v>#N/A</v>
      </c>
      <c r="K221" s="20" t="e">
        <v>#N/A</v>
      </c>
      <c r="L221" s="20" t="e">
        <v>#N/A</v>
      </c>
      <c r="M221" s="20" t="e">
        <v>#N/A</v>
      </c>
      <c r="N221" s="20" t="e">
        <v>#N/A</v>
      </c>
      <c r="O221" s="69" t="e">
        <v>#N/A</v>
      </c>
      <c r="Q221" s="74"/>
      <c r="R221" s="74"/>
      <c r="S221" s="74"/>
      <c r="T221" s="74"/>
      <c r="U221" s="74"/>
      <c r="V221" s="74"/>
      <c r="W221" s="74"/>
      <c r="X221" s="74"/>
      <c r="Y221" s="74"/>
      <c r="Z221" s="74"/>
    </row>
    <row r="222" spans="1:26" x14ac:dyDescent="0.25">
      <c r="A222" s="52" t="str">
        <f>CONCATENATE(C220," - ",D222,"%")</f>
        <v>Unburnt H2 emissions - 23%</v>
      </c>
      <c r="C222" s="130"/>
      <c r="D222" s="94">
        <v>23</v>
      </c>
      <c r="E222" s="34" t="e">
        <v>#N/A</v>
      </c>
      <c r="F222" s="64" t="e">
        <v>#N/A</v>
      </c>
      <c r="G222" s="64" t="e">
        <v>#N/A</v>
      </c>
      <c r="H222" s="64" t="e">
        <v>#N/A</v>
      </c>
      <c r="I222" s="64" t="e">
        <v>#N/A</v>
      </c>
      <c r="J222" s="64" t="e">
        <v>#N/A</v>
      </c>
      <c r="K222" s="64" t="e">
        <v>#N/A</v>
      </c>
      <c r="L222" s="64" t="e">
        <v>#N/A</v>
      </c>
      <c r="M222" s="64" t="e">
        <v>#N/A</v>
      </c>
      <c r="N222" s="64" t="e">
        <v>#N/A</v>
      </c>
      <c r="O222" s="68" t="e">
        <v>#N/A</v>
      </c>
      <c r="Q222" s="74"/>
      <c r="R222" s="74"/>
      <c r="S222" s="74"/>
      <c r="T222" s="74"/>
      <c r="U222" s="74"/>
      <c r="V222" s="74"/>
      <c r="W222" s="74"/>
      <c r="X222" s="74"/>
      <c r="Y222" s="74"/>
      <c r="Z222" s="74"/>
    </row>
    <row r="223" spans="1:26" x14ac:dyDescent="0.25">
      <c r="A223" s="52" t="str">
        <f>CONCATENATE(C220," - ",D223,"%")</f>
        <v>Unburnt H2 emissions - 40%</v>
      </c>
      <c r="C223" s="130"/>
      <c r="D223" s="94">
        <v>40</v>
      </c>
      <c r="E223" s="34" t="e">
        <v>#N/A</v>
      </c>
      <c r="F223" s="64" t="e">
        <v>#N/A</v>
      </c>
      <c r="G223" s="64" t="e">
        <v>#N/A</v>
      </c>
      <c r="H223" s="64" t="e">
        <v>#N/A</v>
      </c>
      <c r="I223" s="64" t="e">
        <v>#N/A</v>
      </c>
      <c r="J223" s="64" t="e">
        <v>#N/A</v>
      </c>
      <c r="K223" s="64" t="e">
        <v>#N/A</v>
      </c>
      <c r="L223" s="64" t="e">
        <v>#N/A</v>
      </c>
      <c r="M223" s="64" t="e">
        <v>#N/A</v>
      </c>
      <c r="N223" s="64" t="e">
        <v>#N/A</v>
      </c>
      <c r="O223" s="68" t="e">
        <v>#N/A</v>
      </c>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117" t="e">
        <v>#N/A</v>
      </c>
      <c r="F224" s="116" t="e">
        <v>#N/A</v>
      </c>
      <c r="G224" s="116" t="e">
        <v>#N/A</v>
      </c>
      <c r="H224" s="116" t="e">
        <v>#N/A</v>
      </c>
      <c r="I224" s="116" t="e">
        <v>#N/A</v>
      </c>
      <c r="J224" s="116" t="e">
        <v>#N/A</v>
      </c>
      <c r="K224" s="116" t="e">
        <v>#N/A</v>
      </c>
      <c r="L224" s="116" t="e">
        <v>#N/A</v>
      </c>
      <c r="M224" s="116" t="e">
        <v>#N/A</v>
      </c>
      <c r="N224" s="116" t="e">
        <v>#N/A</v>
      </c>
      <c r="O224" s="112" t="e">
        <v>#N/A</v>
      </c>
      <c r="Q224" s="74"/>
      <c r="R224" s="74"/>
      <c r="S224" s="74"/>
      <c r="T224" s="74"/>
      <c r="U224" s="74"/>
      <c r="V224" s="74"/>
      <c r="W224" s="74"/>
      <c r="X224" s="74"/>
      <c r="Y224" s="74"/>
      <c r="Z224" s="74"/>
    </row>
    <row r="225" spans="1:26" ht="19.5" thickBot="1" x14ac:dyDescent="0.35">
      <c r="C225" s="40" t="str">
        <f>List!$B$6</f>
        <v>Air Excess (Lambda)</v>
      </c>
      <c r="D225" s="45"/>
      <c r="E225" s="41" t="e">
        <v>#N/A</v>
      </c>
      <c r="F225" s="41" t="e">
        <v>#N/A</v>
      </c>
      <c r="G225" s="41" t="e">
        <v>#N/A</v>
      </c>
      <c r="H225" s="41" t="e">
        <v>#N/A</v>
      </c>
      <c r="I225" s="41" t="e">
        <v>#N/A</v>
      </c>
      <c r="J225" s="41" t="e">
        <v>#N/A</v>
      </c>
      <c r="K225" s="41" t="e">
        <v>#N/A</v>
      </c>
      <c r="L225" s="41" t="e">
        <v>#N/A</v>
      </c>
      <c r="M225" s="41" t="e">
        <v>#N/A</v>
      </c>
      <c r="N225" s="41" t="e">
        <v>#N/A</v>
      </c>
      <c r="O225" s="41" t="e">
        <v>#N/A</v>
      </c>
      <c r="Q225" s="73"/>
      <c r="R225" s="73"/>
      <c r="S225" s="73"/>
      <c r="T225" s="73"/>
      <c r="U225" s="73"/>
      <c r="V225" s="73"/>
      <c r="W225" s="73"/>
      <c r="X225" s="73"/>
      <c r="Y225" s="73"/>
      <c r="Z225" s="73"/>
    </row>
    <row r="226" spans="1:26" x14ac:dyDescent="0.25">
      <c r="A226" s="52" t="str">
        <f>CONCATENATE(C225," - ",D226,"%")</f>
        <v>Air Excess (Lambda) - 0%</v>
      </c>
      <c r="C226" s="122" t="s">
        <v>124</v>
      </c>
      <c r="D226" s="11">
        <v>0</v>
      </c>
      <c r="E226" s="20" t="e">
        <v>#N/A</v>
      </c>
      <c r="F226" s="20" t="e">
        <v>#N/A</v>
      </c>
      <c r="G226" s="20">
        <v>2.9974466100197521</v>
      </c>
      <c r="H226" s="20">
        <v>2.2483940042826553</v>
      </c>
      <c r="I226" s="20" t="e">
        <v>#N/A</v>
      </c>
      <c r="J226" s="20">
        <v>3.0478955007256889</v>
      </c>
      <c r="K226" s="20">
        <v>3.7433155080213907</v>
      </c>
      <c r="L226" s="20" t="e">
        <v>#N/A</v>
      </c>
      <c r="M226" s="20">
        <v>1.2138728323699421</v>
      </c>
      <c r="N226" s="20">
        <v>2.4618991793669402</v>
      </c>
      <c r="O226" s="69">
        <v>1.7766497461928934</v>
      </c>
      <c r="Q226" s="74"/>
      <c r="R226" s="74"/>
      <c r="S226" s="74"/>
      <c r="T226" s="74"/>
      <c r="U226" s="74"/>
      <c r="V226" s="74"/>
      <c r="W226" s="74"/>
      <c r="X226" s="74"/>
      <c r="Y226" s="74"/>
      <c r="Z226" s="74"/>
    </row>
    <row r="227" spans="1:26" x14ac:dyDescent="0.25">
      <c r="A227" s="52" t="str">
        <f>CONCATENATE(C225," - ",D227,"%")</f>
        <v>Air Excess (Lambda) - 10%</v>
      </c>
      <c r="C227" s="123"/>
      <c r="D227" s="94">
        <v>10</v>
      </c>
      <c r="E227" s="64" t="e">
        <v>#N/A</v>
      </c>
      <c r="F227" s="64" t="e">
        <v>#N/A</v>
      </c>
      <c r="G227" s="64" t="e">
        <v>#N/A</v>
      </c>
      <c r="H227" s="64">
        <v>2.348993288590604</v>
      </c>
      <c r="I227" s="64" t="e">
        <v>#N/A</v>
      </c>
      <c r="J227" s="64">
        <v>3.1818181818181821</v>
      </c>
      <c r="K227" s="64">
        <v>3.8961038961038956</v>
      </c>
      <c r="L227" s="64" t="e">
        <v>#N/A</v>
      </c>
      <c r="M227" s="64">
        <v>1.192504258943782</v>
      </c>
      <c r="N227" s="64">
        <v>2.634880803011292</v>
      </c>
      <c r="O227" s="68">
        <v>1.7841971112999151</v>
      </c>
      <c r="Q227" s="74"/>
      <c r="R227" s="74"/>
      <c r="S227" s="74"/>
      <c r="T227" s="74"/>
      <c r="U227" s="74"/>
      <c r="V227" s="74"/>
      <c r="W227" s="74"/>
      <c r="X227" s="74"/>
      <c r="Y227" s="74"/>
      <c r="Z227" s="74"/>
    </row>
    <row r="228" spans="1:26" x14ac:dyDescent="0.25">
      <c r="A228" s="52" t="str">
        <f>CONCATENATE(C225," - ",D228,"%")</f>
        <v>Air Excess (Lambda) - 20%</v>
      </c>
      <c r="C228" s="123"/>
      <c r="D228" s="94">
        <v>20</v>
      </c>
      <c r="E228" s="64" t="e">
        <v>#N/A</v>
      </c>
      <c r="F228" s="64" t="e">
        <v>#N/A</v>
      </c>
      <c r="G228" s="64" t="e">
        <v>#N/A</v>
      </c>
      <c r="H228" s="64" t="e">
        <v>#N/A</v>
      </c>
      <c r="I228" s="64" t="e">
        <v>#N/A</v>
      </c>
      <c r="J228" s="64" t="e">
        <v>#N/A</v>
      </c>
      <c r="K228" s="64" t="e">
        <v>#N/A</v>
      </c>
      <c r="L228" s="64" t="e">
        <v>#N/A</v>
      </c>
      <c r="M228" s="64" t="e">
        <v>#N/A</v>
      </c>
      <c r="N228" s="64">
        <v>2.7096774193548385</v>
      </c>
      <c r="O228" s="68" t="e">
        <v>#N/A</v>
      </c>
      <c r="Q228" s="74"/>
      <c r="R228" s="74"/>
      <c r="S228" s="74"/>
      <c r="T228" s="74"/>
      <c r="U228" s="74"/>
      <c r="V228" s="74"/>
      <c r="W228" s="74"/>
      <c r="X228" s="74"/>
      <c r="Y228" s="74"/>
      <c r="Z228" s="74"/>
    </row>
    <row r="229" spans="1:26" x14ac:dyDescent="0.25">
      <c r="A229" s="52" t="str">
        <f>CONCATENATE(C225," - ",D229,"%")</f>
        <v>Air Excess (Lambda) - 23%</v>
      </c>
      <c r="C229" s="123"/>
      <c r="D229" s="94">
        <v>23</v>
      </c>
      <c r="E229" s="64" t="e">
        <v>#N/A</v>
      </c>
      <c r="F229" s="64" t="e">
        <v>#N/A</v>
      </c>
      <c r="G229" s="64">
        <v>3.2912187320959987</v>
      </c>
      <c r="H229" s="64">
        <v>2.4618991793669402</v>
      </c>
      <c r="I229" s="64" t="e">
        <v>#N/A</v>
      </c>
      <c r="J229" s="64">
        <v>3.3280507131537238</v>
      </c>
      <c r="K229" s="64">
        <v>4.1015625000000009</v>
      </c>
      <c r="L229" s="64" t="e">
        <v>#N/A</v>
      </c>
      <c r="M229" s="64">
        <v>1.1712214166201897</v>
      </c>
      <c r="N229" s="64">
        <v>2.8225806451612905</v>
      </c>
      <c r="O229" s="68">
        <v>1.804123711340206</v>
      </c>
      <c r="Q229" s="74"/>
      <c r="R229" s="74"/>
      <c r="S229" s="74"/>
      <c r="T229" s="74"/>
      <c r="U229" s="74"/>
      <c r="V229" s="74"/>
      <c r="W229" s="74"/>
      <c r="X229" s="74"/>
      <c r="Y229" s="74"/>
      <c r="Z229" s="74"/>
    </row>
    <row r="230" spans="1:26" x14ac:dyDescent="0.25">
      <c r="A230" s="52" t="str">
        <f>CONCATENATE(C225," - ",D230,"%")</f>
        <v>Air Excess (Lambda) - 30%</v>
      </c>
      <c r="C230" s="123"/>
      <c r="D230" s="94">
        <v>30</v>
      </c>
      <c r="E230" s="64" t="e">
        <v>#N/A</v>
      </c>
      <c r="F230" s="64" t="e">
        <v>#N/A</v>
      </c>
      <c r="G230" s="64" t="e">
        <v>#N/A</v>
      </c>
      <c r="H230" s="64">
        <v>2.5392986698911733</v>
      </c>
      <c r="I230" s="64" t="e">
        <v>#N/A</v>
      </c>
      <c r="J230" s="64">
        <v>3.4146341463414633</v>
      </c>
      <c r="K230" s="64">
        <v>4.2424242424242431</v>
      </c>
      <c r="L230" s="64" t="e">
        <v>#N/A</v>
      </c>
      <c r="M230" s="64">
        <v>1.1589403973509933</v>
      </c>
      <c r="N230" s="64">
        <v>2.7595269382391594</v>
      </c>
      <c r="O230" s="68">
        <v>1.7796610169491525</v>
      </c>
      <c r="Q230" s="74"/>
      <c r="R230" s="74"/>
      <c r="S230" s="74"/>
      <c r="T230" s="74"/>
      <c r="U230" s="74"/>
      <c r="V230" s="74"/>
      <c r="W230" s="74"/>
      <c r="X230" s="74"/>
      <c r="Y230" s="74"/>
      <c r="Z230" s="74"/>
    </row>
    <row r="231" spans="1:26" x14ac:dyDescent="0.25">
      <c r="A231" s="52" t="str">
        <f>CONCATENATE(C225," - ",D231,"%")</f>
        <v>Air Excess (Lambda) - 40%</v>
      </c>
      <c r="C231" s="123"/>
      <c r="D231" s="94">
        <v>40</v>
      </c>
      <c r="E231" s="64" t="e">
        <v>#N/A</v>
      </c>
      <c r="F231" s="64" t="e">
        <v>#N/A</v>
      </c>
      <c r="G231" s="64">
        <v>3.5142699777351591</v>
      </c>
      <c r="H231" s="64">
        <v>2.6481715006305171</v>
      </c>
      <c r="I231" s="64" t="e">
        <v>#N/A</v>
      </c>
      <c r="J231" s="64">
        <v>3.5175879396984921</v>
      </c>
      <c r="K231" s="64">
        <v>4.4303797468354444</v>
      </c>
      <c r="L231" s="64" t="e">
        <v>#N/A</v>
      </c>
      <c r="M231" s="64">
        <v>1.1425462459194777</v>
      </c>
      <c r="N231" s="64">
        <v>2.9329608938547485</v>
      </c>
      <c r="O231" s="68">
        <v>1.7841971112999151</v>
      </c>
      <c r="Q231" s="74"/>
      <c r="R231" s="74"/>
      <c r="S231" s="74"/>
      <c r="T231" s="74"/>
      <c r="U231" s="74"/>
      <c r="V231" s="74"/>
      <c r="W231" s="74"/>
      <c r="X231" s="74"/>
      <c r="Y231" s="74"/>
      <c r="Z231" s="74"/>
    </row>
    <row r="232" spans="1:26" x14ac:dyDescent="0.25">
      <c r="A232" s="52" t="str">
        <f>CONCATENATE(C225," - ",D232,"%")</f>
        <v>Air Excess (Lambda) - 50%</v>
      </c>
      <c r="C232" s="123"/>
      <c r="D232" s="94">
        <v>50</v>
      </c>
      <c r="E232" s="64" t="e">
        <v>#N/A</v>
      </c>
      <c r="F232" s="64" t="e">
        <v>#N/A</v>
      </c>
      <c r="G232" s="64" t="e">
        <v>#N/A</v>
      </c>
      <c r="H232" s="64" t="e">
        <v>#N/A</v>
      </c>
      <c r="I232" s="64" t="e">
        <v>#N/A</v>
      </c>
      <c r="J232" s="64">
        <v>3.6332179930795854</v>
      </c>
      <c r="K232" s="64">
        <v>4.6770601336302908</v>
      </c>
      <c r="L232" s="64" t="e">
        <v>#N/A</v>
      </c>
      <c r="M232" s="64">
        <v>1.1247991430101767</v>
      </c>
      <c r="N232" s="64">
        <v>3.2507739938080493</v>
      </c>
      <c r="O232" s="68">
        <v>1.8372703412073492</v>
      </c>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6" t="e">
        <v>#N/A</v>
      </c>
      <c r="F233" s="116" t="e">
        <v>#N/A</v>
      </c>
      <c r="G233" s="116" t="e">
        <v>#N/A</v>
      </c>
      <c r="H233" s="116" t="e">
        <v>#N/A</v>
      </c>
      <c r="I233" s="116" t="e">
        <v>#N/A</v>
      </c>
      <c r="J233" s="116">
        <v>3.7567084078711988</v>
      </c>
      <c r="K233" s="116">
        <v>4.9295774647887303</v>
      </c>
      <c r="L233" s="116" t="e">
        <v>#N/A</v>
      </c>
      <c r="M233" s="116" t="e">
        <v>#N/A</v>
      </c>
      <c r="N233" s="116">
        <v>3.3227848101265822</v>
      </c>
      <c r="O233" s="112">
        <v>1.8534863195057369</v>
      </c>
      <c r="Q233" s="74"/>
      <c r="R233" s="74"/>
      <c r="S233" s="74"/>
      <c r="T233" s="74"/>
      <c r="U233" s="74"/>
      <c r="V233" s="74"/>
      <c r="W233" s="74"/>
      <c r="X233" s="74"/>
      <c r="Y233" s="74"/>
      <c r="Z233" s="74"/>
    </row>
    <row r="234" spans="1:26" x14ac:dyDescent="0.25">
      <c r="Q234" s="74"/>
      <c r="R234" s="74"/>
      <c r="S234"/>
      <c r="T234"/>
      <c r="U234"/>
      <c r="V234"/>
      <c r="W234"/>
      <c r="X234"/>
      <c r="Y234"/>
      <c r="Z234"/>
    </row>
    <row r="235" spans="1:26" x14ac:dyDescent="0.25">
      <c r="Q235" s="74"/>
      <c r="R235" s="74"/>
      <c r="S235"/>
      <c r="T235"/>
      <c r="U235"/>
      <c r="V235"/>
      <c r="W235"/>
      <c r="X235"/>
      <c r="Y235"/>
      <c r="Z235"/>
    </row>
    <row r="236" spans="1:26" x14ac:dyDescent="0.25">
      <c r="Q236" s="74"/>
      <c r="R236" s="74"/>
      <c r="S236"/>
      <c r="T236"/>
      <c r="U236"/>
      <c r="V236"/>
      <c r="W236"/>
      <c r="X236"/>
      <c r="Y236"/>
      <c r="Z236"/>
    </row>
    <row r="237" spans="1:26" x14ac:dyDescent="0.25">
      <c r="Q237" s="74"/>
      <c r="R237" s="74"/>
      <c r="S237"/>
      <c r="T237"/>
      <c r="U237"/>
      <c r="V237"/>
      <c r="W237"/>
      <c r="X237"/>
      <c r="Y237"/>
      <c r="Z237"/>
    </row>
    <row r="238" spans="1:26" x14ac:dyDescent="0.25">
      <c r="Q238" s="74"/>
      <c r="R238" s="74"/>
      <c r="S238"/>
      <c r="T238"/>
      <c r="U238"/>
      <c r="V238"/>
      <c r="W238"/>
      <c r="X238"/>
      <c r="Y238"/>
      <c r="Z238"/>
    </row>
    <row r="239" spans="1:26" x14ac:dyDescent="0.25">
      <c r="Q239" s="74"/>
      <c r="R239" s="74"/>
      <c r="S239"/>
      <c r="T239"/>
      <c r="U239"/>
      <c r="V239"/>
      <c r="W239"/>
      <c r="X239"/>
      <c r="Y239"/>
      <c r="Z239"/>
    </row>
    <row r="240" spans="1:26" x14ac:dyDescent="0.25">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162:C169"/>
    <mergeCell ref="C153:C160"/>
    <mergeCell ref="C111:C114"/>
    <mergeCell ref="C116:C119"/>
    <mergeCell ref="C121:C128"/>
    <mergeCell ref="C135:C142"/>
    <mergeCell ref="C144:C151"/>
    <mergeCell ref="C66:C73"/>
    <mergeCell ref="C75:C82"/>
    <mergeCell ref="C84:C91"/>
    <mergeCell ref="C93:C100"/>
    <mergeCell ref="C102:C109"/>
    <mergeCell ref="C221:C224"/>
    <mergeCell ref="C226:C233"/>
    <mergeCell ref="C171:C178"/>
    <mergeCell ref="C180:C187"/>
    <mergeCell ref="C189:C196"/>
    <mergeCell ref="C198:C205"/>
    <mergeCell ref="C207:C214"/>
    <mergeCell ref="C216:C219"/>
    <mergeCell ref="C57:C64"/>
    <mergeCell ref="C30:C37"/>
    <mergeCell ref="C39:C46"/>
    <mergeCell ref="C48:C55"/>
    <mergeCell ref="AE17:AJ17"/>
    <mergeCell ref="AL17:AQ17"/>
    <mergeCell ref="A1:A4"/>
    <mergeCell ref="E1:Z1"/>
    <mergeCell ref="AC1:AG1"/>
    <mergeCell ref="AH1:AY1"/>
    <mergeCell ref="AE5:AJ5"/>
    <mergeCell ref="AL5:AQ5"/>
  </mergeCells>
  <dataValidations count="1">
    <dataValidation type="list" allowBlank="1" showInputMessage="1" showErrorMessage="1" sqref="AH1" xr:uid="{21B81146-FB3D-4DE5-BEED-8788DF0B429C}">
      <formula1>KPI</formula1>
    </dataValidation>
  </dataValidations>
  <pageMargins left="0.7" right="0.7" top="0.75" bottom="0.75" header="0.3" footer="0.3"/>
  <pageSetup paperSize="9"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085D-15C1-45E8-BDDF-341BD9FB3969}">
  <dimension ref="A1:AY302"/>
  <sheetViews>
    <sheetView topLeftCell="T1" zoomScale="50" zoomScaleNormal="50" workbookViewId="0">
      <selection activeCell="AJ3" sqref="AJ3:AY3"/>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16384" width="11.42578125" style="1"/>
  </cols>
  <sheetData>
    <row r="1" spans="1:51" ht="29.25" thickBot="1" x14ac:dyDescent="0.3">
      <c r="A1" s="132" t="s">
        <v>26</v>
      </c>
      <c r="B1" s="48" t="s">
        <v>285</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9</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286</v>
      </c>
      <c r="F3" s="10" t="s">
        <v>287</v>
      </c>
      <c r="G3" s="10" t="s">
        <v>288</v>
      </c>
      <c r="H3" s="10" t="s">
        <v>289</v>
      </c>
      <c r="I3" s="44" t="s">
        <v>290</v>
      </c>
      <c r="J3" s="71" t="s">
        <v>291</v>
      </c>
      <c r="K3" s="71"/>
      <c r="L3" s="71"/>
      <c r="M3" s="71"/>
      <c r="N3" s="71"/>
      <c r="O3" s="71"/>
      <c r="P3" s="71"/>
      <c r="Q3" s="71"/>
      <c r="R3" s="71"/>
      <c r="S3" s="71"/>
      <c r="T3" s="71"/>
      <c r="U3" s="71"/>
      <c r="V3" s="71"/>
      <c r="W3" s="71"/>
      <c r="X3" s="71"/>
      <c r="Y3" s="71"/>
      <c r="Z3" s="71"/>
      <c r="AD3" s="59" t="str">
        <f>IF(E3="","",E3)</f>
        <v>GA05</v>
      </c>
      <c r="AE3" s="16" t="str">
        <f t="shared" ref="AE3:AY3" si="0">IF(F3="","",F3)</f>
        <v>GA09V03</v>
      </c>
      <c r="AF3" s="16" t="str">
        <f t="shared" si="0"/>
        <v>GA10v01</v>
      </c>
      <c r="AG3" s="16" t="str">
        <f t="shared" si="0"/>
        <v>GW14V01</v>
      </c>
      <c r="AH3" s="16" t="str">
        <f t="shared" si="0"/>
        <v>GW19</v>
      </c>
      <c r="AI3" s="16" t="str">
        <f t="shared" si="0"/>
        <v>EN04</v>
      </c>
    </row>
    <row r="4" spans="1:51" ht="19.5" customHeight="1" thickBot="1" x14ac:dyDescent="0.3">
      <c r="A4" s="132"/>
      <c r="B4" s="32" t="s">
        <v>50</v>
      </c>
      <c r="D4" s="6"/>
      <c r="E4" s="56" t="s">
        <v>292</v>
      </c>
      <c r="F4" s="3" t="s">
        <v>293</v>
      </c>
      <c r="G4" s="7" t="s">
        <v>294</v>
      </c>
      <c r="H4" s="7" t="s">
        <v>295</v>
      </c>
      <c r="I4" s="78" t="s">
        <v>296</v>
      </c>
      <c r="J4" s="72" t="s">
        <v>64</v>
      </c>
      <c r="K4" s="72"/>
      <c r="L4" s="72"/>
      <c r="M4" s="72"/>
      <c r="N4" s="72"/>
      <c r="O4" s="72"/>
      <c r="P4" s="72"/>
      <c r="Q4" s="72"/>
      <c r="R4" s="71"/>
      <c r="S4" s="72"/>
      <c r="T4" s="72"/>
      <c r="U4" s="72"/>
      <c r="V4" s="71"/>
      <c r="W4" s="72"/>
      <c r="X4" s="72"/>
      <c r="Y4" s="71"/>
      <c r="Z4" s="71"/>
    </row>
    <row r="5" spans="1:51" ht="19.5" customHeight="1" thickBot="1" x14ac:dyDescent="0.35">
      <c r="C5" s="30" t="s">
        <v>78</v>
      </c>
      <c r="D5" s="44"/>
      <c r="E5" s="35">
        <v>201</v>
      </c>
      <c r="F5" s="10">
        <v>203</v>
      </c>
      <c r="G5" s="10">
        <v>202</v>
      </c>
      <c r="H5" s="10">
        <v>202</v>
      </c>
      <c r="I5" s="44">
        <v>202</v>
      </c>
      <c r="J5" s="71">
        <v>50</v>
      </c>
      <c r="K5" s="71"/>
      <c r="L5" s="71"/>
      <c r="M5" s="71"/>
      <c r="N5" s="71"/>
      <c r="O5" s="71"/>
      <c r="P5" s="71"/>
      <c r="Q5" s="71"/>
      <c r="R5" s="71"/>
      <c r="S5" s="71"/>
      <c r="T5" s="71"/>
      <c r="U5" s="71"/>
      <c r="V5" s="71"/>
      <c r="W5" s="71"/>
      <c r="X5" s="71"/>
      <c r="Y5" s="71"/>
      <c r="Z5" s="71"/>
      <c r="AC5" s="57" t="s">
        <v>79</v>
      </c>
      <c r="AD5" s="58" t="s">
        <v>80</v>
      </c>
      <c r="AE5" s="133" t="str">
        <f>CONCATENATE($B$1," - ",$AH$1," at Qmax")</f>
        <v>THyGA Segment Seg200 waterheaters - Qtest (input) at Qmax</v>
      </c>
      <c r="AF5" s="133"/>
      <c r="AG5" s="133"/>
      <c r="AH5" s="133"/>
      <c r="AI5" s="133"/>
      <c r="AJ5" s="134"/>
      <c r="AK5" s="58" t="s">
        <v>4</v>
      </c>
      <c r="AL5" s="133" t="str">
        <f>VLOOKUP($AH$1,List!$B$2:$C$13,2,0)</f>
        <v>Power (kW)</v>
      </c>
      <c r="AM5" s="133"/>
      <c r="AN5" s="133"/>
      <c r="AO5" s="133"/>
      <c r="AP5" s="133"/>
      <c r="AQ5" s="134"/>
    </row>
    <row r="6" spans="1:51" ht="19.5" customHeight="1" thickBot="1" x14ac:dyDescent="0.3">
      <c r="C6" s="103" t="s">
        <v>81</v>
      </c>
      <c r="D6" s="5"/>
      <c r="E6" s="92" t="s">
        <v>298</v>
      </c>
      <c r="F6" s="63" t="s">
        <v>299</v>
      </c>
      <c r="G6" s="63" t="s">
        <v>297</v>
      </c>
      <c r="H6" s="63" t="s">
        <v>300</v>
      </c>
      <c r="I6" s="5" t="s">
        <v>301</v>
      </c>
      <c r="J6" s="71" t="s">
        <v>64</v>
      </c>
      <c r="K6" s="71"/>
      <c r="L6" s="71"/>
      <c r="M6" s="71"/>
      <c r="N6" s="71"/>
      <c r="O6" s="71"/>
      <c r="P6" s="71"/>
      <c r="Q6" s="71"/>
      <c r="R6" s="71"/>
      <c r="S6" s="71"/>
      <c r="T6" s="71"/>
      <c r="U6" s="71"/>
      <c r="V6" s="71"/>
      <c r="W6" s="71"/>
      <c r="X6" s="71"/>
      <c r="Y6" s="71"/>
      <c r="Z6" s="71"/>
      <c r="AC6" s="55" t="s">
        <v>89</v>
      </c>
      <c r="AD6" s="59" t="str">
        <f>IF(AD$3="","",LEFT(AD$3,4))</f>
        <v>GA05</v>
      </c>
      <c r="AE6" s="16" t="str">
        <f t="shared" ref="AE6:AY6" si="1">IF(AE$3="","",LEFT(AE$3,4))</f>
        <v>GA09</v>
      </c>
      <c r="AF6" s="16" t="str">
        <f t="shared" si="1"/>
        <v>GA10</v>
      </c>
      <c r="AG6" s="16" t="str">
        <f t="shared" si="1"/>
        <v>GW14</v>
      </c>
      <c r="AH6" s="16" t="str">
        <f t="shared" si="1"/>
        <v>GW19</v>
      </c>
      <c r="AI6" s="16" t="str">
        <f t="shared" si="1"/>
        <v>EN04</v>
      </c>
    </row>
    <row r="7" spans="1:51" ht="19.5" customHeight="1" thickBot="1" x14ac:dyDescent="0.3">
      <c r="C7" s="104" t="s">
        <v>90</v>
      </c>
      <c r="D7" s="105"/>
      <c r="E7" s="93" t="s">
        <v>302</v>
      </c>
      <c r="F7" s="115" t="s">
        <v>302</v>
      </c>
      <c r="G7" s="115" t="s">
        <v>302</v>
      </c>
      <c r="H7" s="115" t="s">
        <v>302</v>
      </c>
      <c r="I7" s="105" t="s">
        <v>302</v>
      </c>
      <c r="J7" s="71" t="s">
        <v>303</v>
      </c>
      <c r="K7" s="71"/>
      <c r="L7" s="71"/>
      <c r="M7" s="71"/>
      <c r="N7" s="71"/>
      <c r="O7" s="71"/>
      <c r="P7" s="71"/>
      <c r="Q7" s="71"/>
      <c r="R7" s="71"/>
      <c r="S7" s="71"/>
      <c r="T7" s="71"/>
      <c r="U7" s="71"/>
      <c r="V7" s="71"/>
      <c r="W7" s="71"/>
      <c r="X7" s="71"/>
      <c r="Y7" s="71"/>
      <c r="Z7" s="71"/>
      <c r="AC7" s="53">
        <v>0</v>
      </c>
      <c r="AD7" s="35">
        <f t="shared" ref="AD7:AI14" si="2">VLOOKUP(CONCATENATE($AH$1," - ",$AC7,"%"),$A$29:$Z$127,MATCH(AD$3,$E$3:$Z$3,0)+4,0)</f>
        <v>10.984186666666668</v>
      </c>
      <c r="AE7" s="10">
        <f t="shared" si="2"/>
        <v>7.913371855527072</v>
      </c>
      <c r="AF7" s="10">
        <f t="shared" si="2"/>
        <v>19.019280928731273</v>
      </c>
      <c r="AG7" s="10">
        <f t="shared" si="2"/>
        <v>21.975427546416793</v>
      </c>
      <c r="AH7" s="10">
        <f t="shared" si="2"/>
        <v>28.671802463994442</v>
      </c>
      <c r="AI7" s="10">
        <f t="shared" si="2"/>
        <v>55.770507787879779</v>
      </c>
    </row>
    <row r="8" spans="1:51" ht="19.5" customHeight="1" thickBot="1" x14ac:dyDescent="0.3">
      <c r="E8" s="60" t="s">
        <v>64</v>
      </c>
      <c r="F8" s="12" t="s">
        <v>64</v>
      </c>
      <c r="G8" s="12" t="s">
        <v>64</v>
      </c>
      <c r="H8" s="12" t="s">
        <v>64</v>
      </c>
      <c r="I8" s="13" t="s">
        <v>64</v>
      </c>
      <c r="J8" s="71" t="s">
        <v>64</v>
      </c>
      <c r="K8" s="71"/>
      <c r="L8" s="71"/>
      <c r="M8" s="71"/>
      <c r="N8" s="71"/>
      <c r="O8" s="71"/>
      <c r="P8" s="71"/>
      <c r="Q8" s="71"/>
      <c r="R8" s="71"/>
      <c r="S8" s="71"/>
      <c r="T8" s="71"/>
      <c r="U8" s="71"/>
      <c r="V8" s="71"/>
      <c r="W8" s="71"/>
      <c r="X8" s="71"/>
      <c r="Y8" s="71"/>
      <c r="Z8" s="71"/>
      <c r="AC8" s="54">
        <v>10</v>
      </c>
      <c r="AD8" s="92" t="e">
        <f t="shared" si="2"/>
        <v>#N/A</v>
      </c>
      <c r="AE8" s="63" t="e">
        <f t="shared" si="2"/>
        <v>#N/A</v>
      </c>
      <c r="AF8" s="63" t="e">
        <f t="shared" si="2"/>
        <v>#N/A</v>
      </c>
      <c r="AG8" s="63">
        <f t="shared" si="2"/>
        <v>21.371844336040251</v>
      </c>
      <c r="AH8" s="63">
        <f t="shared" si="2"/>
        <v>28.750991981016831</v>
      </c>
      <c r="AI8" s="63" t="e">
        <f t="shared" si="2"/>
        <v>#N/A</v>
      </c>
    </row>
    <row r="9" spans="1:51" ht="18" customHeight="1" x14ac:dyDescent="0.25">
      <c r="C9" s="30" t="s">
        <v>98</v>
      </c>
      <c r="D9" s="44"/>
      <c r="E9" s="35" t="s">
        <v>245</v>
      </c>
      <c r="F9" s="10" t="s">
        <v>245</v>
      </c>
      <c r="G9" s="10" t="s">
        <v>245</v>
      </c>
      <c r="H9" s="10" t="s">
        <v>248</v>
      </c>
      <c r="I9" s="44" t="s">
        <v>64</v>
      </c>
      <c r="J9" s="71" t="s">
        <v>64</v>
      </c>
      <c r="K9" s="71"/>
      <c r="L9" s="71"/>
      <c r="M9" s="71"/>
      <c r="N9" s="71"/>
      <c r="O9" s="71"/>
      <c r="P9" s="71"/>
      <c r="Q9" s="71"/>
      <c r="R9" s="71"/>
      <c r="S9" s="71"/>
      <c r="T9" s="71"/>
      <c r="U9" s="71"/>
      <c r="V9" s="71"/>
      <c r="W9" s="71"/>
      <c r="X9" s="71"/>
      <c r="Y9" s="71"/>
      <c r="Z9" s="71"/>
      <c r="AC9" s="54">
        <v>20</v>
      </c>
      <c r="AD9" s="92" t="e">
        <f t="shared" si="2"/>
        <v>#N/A</v>
      </c>
      <c r="AE9" s="63" t="e">
        <f t="shared" si="2"/>
        <v>#N/A</v>
      </c>
      <c r="AF9" s="63" t="e">
        <f t="shared" si="2"/>
        <v>#N/A</v>
      </c>
      <c r="AG9" s="63" t="e">
        <f t="shared" si="2"/>
        <v>#N/A</v>
      </c>
      <c r="AH9" s="63" t="e">
        <f t="shared" si="2"/>
        <v>#N/A</v>
      </c>
      <c r="AI9" s="63" t="e">
        <f t="shared" si="2"/>
        <v>#N/A</v>
      </c>
    </row>
    <row r="10" spans="1:51" x14ac:dyDescent="0.25">
      <c r="C10" s="103" t="s">
        <v>121</v>
      </c>
      <c r="D10" s="5"/>
      <c r="E10" s="92" t="s">
        <v>187</v>
      </c>
      <c r="F10" s="63" t="s">
        <v>122</v>
      </c>
      <c r="G10" s="63" t="s">
        <v>122</v>
      </c>
      <c r="H10" s="63" t="s">
        <v>64</v>
      </c>
      <c r="I10" s="5" t="s">
        <v>64</v>
      </c>
      <c r="J10" s="71" t="s">
        <v>305</v>
      </c>
      <c r="K10" s="71"/>
      <c r="L10" s="71"/>
      <c r="M10" s="71"/>
      <c r="N10" s="71"/>
      <c r="O10" s="71"/>
      <c r="P10" s="71"/>
      <c r="Q10" s="71"/>
      <c r="R10" s="71"/>
      <c r="S10" s="71"/>
      <c r="T10" s="71"/>
      <c r="U10" s="71"/>
      <c r="V10" s="71"/>
      <c r="W10" s="71"/>
      <c r="X10" s="71"/>
      <c r="Y10" s="71"/>
      <c r="Z10" s="71"/>
      <c r="AC10" s="54">
        <v>23</v>
      </c>
      <c r="AD10" s="92">
        <f t="shared" si="2"/>
        <v>10.348497682777777</v>
      </c>
      <c r="AE10" s="63">
        <f t="shared" si="2"/>
        <v>7.3260130078763659</v>
      </c>
      <c r="AF10" s="63">
        <f t="shared" si="2"/>
        <v>17.812000322573944</v>
      </c>
      <c r="AG10" s="63">
        <f t="shared" si="2"/>
        <v>20.67523963168922</v>
      </c>
      <c r="AH10" s="63">
        <f t="shared" si="2"/>
        <v>28.130288863855633</v>
      </c>
      <c r="AI10" s="63">
        <f t="shared" si="2"/>
        <v>52.366448224391249</v>
      </c>
    </row>
    <row r="11" spans="1:51" x14ac:dyDescent="0.25">
      <c r="C11" s="103" t="s">
        <v>125</v>
      </c>
      <c r="D11" s="5"/>
      <c r="E11" s="92" t="s">
        <v>95</v>
      </c>
      <c r="F11" s="63" t="s">
        <v>95</v>
      </c>
      <c r="G11" s="63" t="s">
        <v>96</v>
      </c>
      <c r="H11" s="63" t="s">
        <v>96</v>
      </c>
      <c r="I11" s="5" t="s">
        <v>96</v>
      </c>
      <c r="J11" s="71">
        <v>204</v>
      </c>
      <c r="K11" s="71"/>
      <c r="L11" s="71"/>
      <c r="M11" s="71"/>
      <c r="N11" s="71"/>
      <c r="O11" s="71"/>
      <c r="P11" s="71"/>
      <c r="Q11" s="71"/>
      <c r="R11" s="71"/>
      <c r="S11" s="71"/>
      <c r="T11" s="71"/>
      <c r="U11" s="71"/>
      <c r="V11" s="71"/>
      <c r="W11" s="71"/>
      <c r="X11" s="71"/>
      <c r="Y11" s="71"/>
      <c r="Z11" s="71"/>
      <c r="AC11" s="54">
        <v>30</v>
      </c>
      <c r="AD11" s="92" t="e">
        <f t="shared" si="2"/>
        <v>#N/A</v>
      </c>
      <c r="AE11" s="63" t="e">
        <f t="shared" si="2"/>
        <v>#N/A</v>
      </c>
      <c r="AF11" s="63" t="e">
        <f t="shared" si="2"/>
        <v>#N/A</v>
      </c>
      <c r="AG11" s="63">
        <f t="shared" si="2"/>
        <v>20.145086000212562</v>
      </c>
      <c r="AH11" s="63">
        <f t="shared" si="2"/>
        <v>27.676548156242404</v>
      </c>
      <c r="AI11" s="63" t="e">
        <f t="shared" si="2"/>
        <v>#N/A</v>
      </c>
    </row>
    <row r="12" spans="1:51" ht="15.6" customHeight="1" x14ac:dyDescent="0.25">
      <c r="C12" s="103" t="s">
        <v>126</v>
      </c>
      <c r="D12" s="5"/>
      <c r="E12" s="92" t="s">
        <v>95</v>
      </c>
      <c r="F12" s="63" t="s">
        <v>95</v>
      </c>
      <c r="G12" s="63" t="s">
        <v>96</v>
      </c>
      <c r="H12" s="63" t="s">
        <v>95</v>
      </c>
      <c r="I12" s="5" t="s">
        <v>95</v>
      </c>
      <c r="J12" s="71" t="s">
        <v>291</v>
      </c>
      <c r="K12" s="71"/>
      <c r="L12" s="71"/>
      <c r="M12" s="71"/>
      <c r="N12" s="71"/>
      <c r="O12" s="71"/>
      <c r="P12" s="71"/>
      <c r="Q12" s="71"/>
      <c r="R12" s="71"/>
      <c r="S12" s="71"/>
      <c r="T12" s="71"/>
      <c r="U12" s="71"/>
      <c r="V12" s="71"/>
      <c r="W12" s="71"/>
      <c r="X12" s="71"/>
      <c r="Y12" s="71"/>
      <c r="Z12" s="71"/>
      <c r="AC12" s="54">
        <v>40</v>
      </c>
      <c r="AD12" s="92">
        <f t="shared" si="2"/>
        <v>9.7186026666666656</v>
      </c>
      <c r="AE12" s="63">
        <f t="shared" si="2"/>
        <v>6.9794712182747336</v>
      </c>
      <c r="AF12" s="63">
        <f t="shared" si="2"/>
        <v>16.782196005255201</v>
      </c>
      <c r="AG12" s="63">
        <f t="shared" si="2"/>
        <v>19.664409654433452</v>
      </c>
      <c r="AH12" s="63">
        <f t="shared" si="2"/>
        <v>27.217572863582333</v>
      </c>
      <c r="AI12" s="63">
        <f t="shared" si="2"/>
        <v>49.035713354130856</v>
      </c>
    </row>
    <row r="13" spans="1:51" ht="15.6" customHeight="1" x14ac:dyDescent="0.25">
      <c r="C13" s="103" t="s">
        <v>127</v>
      </c>
      <c r="D13" s="5"/>
      <c r="E13" s="92" t="s">
        <v>95</v>
      </c>
      <c r="F13" s="63" t="s">
        <v>95</v>
      </c>
      <c r="G13" s="63" t="s">
        <v>95</v>
      </c>
      <c r="H13" s="63" t="s">
        <v>95</v>
      </c>
      <c r="I13" s="5" t="s">
        <v>95</v>
      </c>
      <c r="J13" s="71" t="s">
        <v>94</v>
      </c>
      <c r="K13" s="71"/>
      <c r="L13" s="71"/>
      <c r="M13" s="71"/>
      <c r="N13" s="71"/>
      <c r="O13" s="71"/>
      <c r="P13" s="71"/>
      <c r="Q13" s="71"/>
      <c r="R13" s="71"/>
      <c r="S13" s="71"/>
      <c r="T13" s="71"/>
      <c r="U13" s="71"/>
      <c r="V13" s="71"/>
      <c r="W13" s="71"/>
      <c r="X13" s="71"/>
      <c r="Y13" s="71"/>
      <c r="Z13" s="71"/>
      <c r="AC13" s="54">
        <v>50</v>
      </c>
      <c r="AD13" s="92" t="e">
        <f t="shared" si="2"/>
        <v>#N/A</v>
      </c>
      <c r="AE13" s="63" t="e">
        <f t="shared" si="2"/>
        <v>#N/A</v>
      </c>
      <c r="AF13" s="63" t="e">
        <f t="shared" si="2"/>
        <v>#N/A</v>
      </c>
      <c r="AG13" s="63">
        <f t="shared" si="2"/>
        <v>18.935322489987851</v>
      </c>
      <c r="AH13" s="63" t="e">
        <f t="shared" si="2"/>
        <v>#N/A</v>
      </c>
      <c r="AI13" s="63" t="e">
        <f t="shared" si="2"/>
        <v>#N/A</v>
      </c>
    </row>
    <row r="14" spans="1:51" ht="15.95" customHeight="1" thickBot="1" x14ac:dyDescent="0.3">
      <c r="C14" s="103" t="s">
        <v>128</v>
      </c>
      <c r="D14" s="5"/>
      <c r="E14" s="92" t="s">
        <v>95</v>
      </c>
      <c r="F14" s="63" t="s">
        <v>95</v>
      </c>
      <c r="G14" s="63" t="s">
        <v>95</v>
      </c>
      <c r="H14" s="63" t="s">
        <v>304</v>
      </c>
      <c r="I14" s="5" t="s">
        <v>64</v>
      </c>
      <c r="J14" s="71" t="s">
        <v>64</v>
      </c>
      <c r="K14" s="71"/>
      <c r="L14" s="71"/>
      <c r="M14" s="71"/>
      <c r="N14" s="71"/>
      <c r="O14" s="71"/>
      <c r="P14" s="71"/>
      <c r="Q14" s="71"/>
      <c r="R14" s="71"/>
      <c r="S14" s="71"/>
      <c r="T14" s="71"/>
      <c r="U14" s="71"/>
      <c r="V14" s="71"/>
      <c r="W14" s="71"/>
      <c r="X14" s="71"/>
      <c r="Y14" s="71"/>
      <c r="Z14" s="71"/>
      <c r="AC14" s="106">
        <v>60</v>
      </c>
      <c r="AD14" s="93" t="e">
        <f t="shared" si="2"/>
        <v>#N/A</v>
      </c>
      <c r="AE14" s="115" t="e">
        <f t="shared" si="2"/>
        <v>#N/A</v>
      </c>
      <c r="AF14" s="115" t="e">
        <f t="shared" si="2"/>
        <v>#N/A</v>
      </c>
      <c r="AG14" s="115">
        <f t="shared" si="2"/>
        <v>18.134115984001383</v>
      </c>
      <c r="AH14" s="115" t="e">
        <f t="shared" si="2"/>
        <v>#N/A</v>
      </c>
      <c r="AI14" s="115" t="e">
        <f t="shared" si="2"/>
        <v>#N/A</v>
      </c>
    </row>
    <row r="15" spans="1:51" ht="15.6" customHeight="1" x14ac:dyDescent="0.25">
      <c r="C15" s="103" t="s">
        <v>130</v>
      </c>
      <c r="D15" s="5"/>
      <c r="E15" s="92" t="s">
        <v>187</v>
      </c>
      <c r="F15" s="63" t="s">
        <v>95</v>
      </c>
      <c r="G15" s="63" t="s">
        <v>122</v>
      </c>
      <c r="H15" s="63" t="s">
        <v>64</v>
      </c>
      <c r="I15" s="5" t="s">
        <v>64</v>
      </c>
      <c r="J15" s="71" t="s">
        <v>306</v>
      </c>
      <c r="K15" s="71"/>
      <c r="L15" s="71"/>
      <c r="M15" s="71"/>
      <c r="N15" s="71"/>
      <c r="O15" s="71"/>
      <c r="P15" s="71"/>
      <c r="Q15" s="71"/>
      <c r="R15" s="71"/>
      <c r="S15" s="71"/>
      <c r="T15" s="71"/>
      <c r="U15" s="71"/>
      <c r="V15" s="71"/>
      <c r="W15" s="71"/>
      <c r="X15" s="71"/>
      <c r="Y15" s="71"/>
      <c r="Z15" s="71"/>
    </row>
    <row r="16" spans="1:51" ht="15.95" customHeight="1" thickBot="1" x14ac:dyDescent="0.3">
      <c r="C16" s="103" t="s">
        <v>136</v>
      </c>
      <c r="D16" s="5"/>
      <c r="E16" s="92" t="s">
        <v>95</v>
      </c>
      <c r="F16" s="63" t="s">
        <v>95</v>
      </c>
      <c r="G16" s="63" t="s">
        <v>95</v>
      </c>
      <c r="H16" s="63" t="s">
        <v>64</v>
      </c>
      <c r="I16" s="5" t="s">
        <v>64</v>
      </c>
      <c r="J16" s="71" t="s">
        <v>64</v>
      </c>
      <c r="K16" s="71"/>
      <c r="L16" s="71"/>
      <c r="M16" s="71"/>
      <c r="N16" s="71"/>
      <c r="O16" s="71"/>
      <c r="P16" s="71"/>
      <c r="Q16" s="71"/>
      <c r="R16" s="71"/>
      <c r="S16" s="71"/>
      <c r="T16" s="71"/>
      <c r="U16" s="71"/>
      <c r="V16" s="71"/>
      <c r="W16" s="71"/>
      <c r="X16" s="71"/>
      <c r="Y16" s="71"/>
      <c r="Z16" s="71"/>
    </row>
    <row r="17" spans="1:43" ht="19.5" thickBot="1" x14ac:dyDescent="0.35">
      <c r="C17" s="103" t="s">
        <v>141</v>
      </c>
      <c r="D17" s="5"/>
      <c r="E17" s="92">
        <v>10.5</v>
      </c>
      <c r="F17" s="63">
        <v>7.7</v>
      </c>
      <c r="G17" s="63">
        <v>26.2</v>
      </c>
      <c r="H17" s="63">
        <v>22.6</v>
      </c>
      <c r="I17" s="5">
        <v>30</v>
      </c>
      <c r="J17" s="71" t="s">
        <v>96</v>
      </c>
      <c r="K17" s="71"/>
      <c r="L17" s="71"/>
      <c r="M17" s="71"/>
      <c r="N17" s="71"/>
      <c r="O17" s="71"/>
      <c r="P17" s="71"/>
      <c r="Q17" s="71"/>
      <c r="R17" s="71"/>
      <c r="S17" s="71"/>
      <c r="T17" s="71"/>
      <c r="U17" s="71"/>
      <c r="V17" s="71"/>
      <c r="W17" s="71"/>
      <c r="X17" s="71"/>
      <c r="Y17" s="71"/>
      <c r="Z17" s="71"/>
      <c r="AC17" s="62" t="s">
        <v>142</v>
      </c>
      <c r="AD17" s="58" t="s">
        <v>80</v>
      </c>
      <c r="AE17" s="133" t="str">
        <f>CONCATENATE($B$1," - ",$AH$1," at Qmin")</f>
        <v>THyGA Segment Seg200 waterheaters - Qtest (input) at Qmin</v>
      </c>
      <c r="AF17" s="133"/>
      <c r="AG17" s="133"/>
      <c r="AH17" s="133"/>
      <c r="AI17" s="133"/>
      <c r="AJ17" s="134"/>
      <c r="AK17" s="58" t="s">
        <v>4</v>
      </c>
      <c r="AL17" s="133" t="str">
        <f>VLOOKUP($AH$1,List!$B$2:$C$13,2,0)</f>
        <v>Power (kW)</v>
      </c>
      <c r="AM17" s="133"/>
      <c r="AN17" s="133"/>
      <c r="AO17" s="133"/>
      <c r="AP17" s="133"/>
      <c r="AQ17" s="134"/>
    </row>
    <row r="18" spans="1:43" ht="15.75" thickBot="1" x14ac:dyDescent="0.3">
      <c r="C18" s="103" t="s">
        <v>143</v>
      </c>
      <c r="D18" s="5"/>
      <c r="E18" s="92">
        <v>5.3</v>
      </c>
      <c r="F18" s="63" t="s">
        <v>187</v>
      </c>
      <c r="G18" s="63">
        <v>9</v>
      </c>
      <c r="H18" s="63">
        <v>9.3000000000000007</v>
      </c>
      <c r="I18" s="5">
        <v>9.5</v>
      </c>
      <c r="J18" s="71" t="s">
        <v>64</v>
      </c>
      <c r="K18" s="71"/>
      <c r="L18" s="71"/>
      <c r="M18" s="71"/>
      <c r="N18" s="71"/>
      <c r="O18" s="71"/>
      <c r="P18" s="71"/>
      <c r="Q18" s="71"/>
      <c r="R18" s="71"/>
      <c r="S18" s="71"/>
      <c r="T18" s="71"/>
      <c r="U18" s="71"/>
      <c r="V18" s="71"/>
      <c r="W18" s="71"/>
      <c r="X18" s="71"/>
      <c r="Y18" s="71"/>
      <c r="Z18" s="71"/>
      <c r="AC18" s="55" t="s">
        <v>89</v>
      </c>
      <c r="AD18" s="59" t="str">
        <f>IF(AD$3="","",LEFT(AD$3,4))</f>
        <v>GA05</v>
      </c>
      <c r="AE18" s="16" t="str">
        <f t="shared" ref="AE18:AY18" si="3">IF(AE$3="","",LEFT(AE$3,4))</f>
        <v>GA09</v>
      </c>
      <c r="AF18" s="16" t="str">
        <f t="shared" si="3"/>
        <v>GA10</v>
      </c>
      <c r="AG18" s="16" t="str">
        <f t="shared" si="3"/>
        <v>GW14</v>
      </c>
      <c r="AH18" s="16" t="str">
        <f t="shared" si="3"/>
        <v>GW19</v>
      </c>
      <c r="AI18" s="16" t="str">
        <f t="shared" si="3"/>
        <v>EN04</v>
      </c>
    </row>
    <row r="19" spans="1:43" x14ac:dyDescent="0.25">
      <c r="C19" s="103" t="s">
        <v>145</v>
      </c>
      <c r="D19" s="5"/>
      <c r="E19" s="92" t="s">
        <v>307</v>
      </c>
      <c r="F19" s="63" t="s">
        <v>308</v>
      </c>
      <c r="G19" s="63" t="s">
        <v>260</v>
      </c>
      <c r="H19" s="63" t="s">
        <v>64</v>
      </c>
      <c r="I19" s="5" t="s">
        <v>64</v>
      </c>
      <c r="J19" s="71" t="s">
        <v>96</v>
      </c>
      <c r="K19" s="71"/>
      <c r="L19" s="71"/>
      <c r="M19" s="71"/>
      <c r="N19" s="71"/>
      <c r="O19" s="71"/>
      <c r="P19" s="71"/>
      <c r="Q19" s="71"/>
      <c r="R19" s="71"/>
      <c r="S19" s="71"/>
      <c r="T19" s="71"/>
      <c r="U19" s="71"/>
      <c r="V19" s="71"/>
      <c r="W19" s="71"/>
      <c r="X19" s="71"/>
      <c r="Y19" s="71"/>
      <c r="Z19" s="71"/>
      <c r="AC19" s="53">
        <v>0</v>
      </c>
      <c r="AD19" s="35">
        <f t="shared" ref="AD19:AI26" si="4">VLOOKUP(CONCATENATE($AH$1," - ",$AC19,"%"),$A$133:$Z$232,MATCH(AD$3,$E$3:$Z$3,0)+4,0)</f>
        <v>5.6598014932760448</v>
      </c>
      <c r="AE19" s="10" t="e">
        <f t="shared" si="4"/>
        <v>#N/A</v>
      </c>
      <c r="AF19" s="10">
        <f t="shared" si="4"/>
        <v>10.123834848202298</v>
      </c>
      <c r="AG19" s="10">
        <f t="shared" si="4"/>
        <v>8.7713079906298788</v>
      </c>
      <c r="AH19" s="10">
        <f t="shared" si="4"/>
        <v>9.2428836890508403</v>
      </c>
      <c r="AI19" s="10">
        <f t="shared" si="4"/>
        <v>18.211824480373203</v>
      </c>
    </row>
    <row r="20" spans="1:43" x14ac:dyDescent="0.25">
      <c r="C20" s="103" t="s">
        <v>152</v>
      </c>
      <c r="D20" s="5"/>
      <c r="E20" s="92" t="s">
        <v>122</v>
      </c>
      <c r="F20" s="63" t="s">
        <v>155</v>
      </c>
      <c r="G20" s="63" t="s">
        <v>309</v>
      </c>
      <c r="H20" s="63" t="s">
        <v>155</v>
      </c>
      <c r="I20" s="5" t="s">
        <v>310</v>
      </c>
      <c r="J20" s="71" t="s">
        <v>95</v>
      </c>
      <c r="K20" s="71"/>
      <c r="L20" s="71"/>
      <c r="M20" s="71"/>
      <c r="N20" s="71"/>
      <c r="O20" s="71"/>
      <c r="P20" s="71"/>
      <c r="Q20" s="71"/>
      <c r="R20" s="71"/>
      <c r="S20" s="71"/>
      <c r="T20" s="71"/>
      <c r="U20" s="71"/>
      <c r="V20" s="71"/>
      <c r="W20" s="71"/>
      <c r="X20" s="71"/>
      <c r="Y20" s="71"/>
      <c r="Z20" s="71"/>
      <c r="AC20" s="54">
        <v>10</v>
      </c>
      <c r="AD20" s="92" t="e">
        <f t="shared" si="4"/>
        <v>#N/A</v>
      </c>
      <c r="AE20" s="63" t="e">
        <f t="shared" si="4"/>
        <v>#N/A</v>
      </c>
      <c r="AF20" s="63" t="e">
        <f t="shared" si="4"/>
        <v>#N/A</v>
      </c>
      <c r="AG20" s="63">
        <f t="shared" si="4"/>
        <v>8.596697273121638</v>
      </c>
      <c r="AH20" s="63">
        <f t="shared" si="4"/>
        <v>9.1161681891028969</v>
      </c>
      <c r="AI20" s="63" t="e">
        <f t="shared" si="4"/>
        <v>#N/A</v>
      </c>
    </row>
    <row r="21" spans="1:43" x14ac:dyDescent="0.25">
      <c r="C21" s="103" t="s">
        <v>158</v>
      </c>
      <c r="D21" s="5"/>
      <c r="E21" s="92" t="s">
        <v>311</v>
      </c>
      <c r="F21" s="63" t="s">
        <v>312</v>
      </c>
      <c r="G21" s="63" t="s">
        <v>311</v>
      </c>
      <c r="H21" s="63" t="s">
        <v>64</v>
      </c>
      <c r="I21" s="5" t="s">
        <v>64</v>
      </c>
      <c r="J21" s="71" t="s">
        <v>96</v>
      </c>
      <c r="K21" s="71"/>
      <c r="L21" s="71"/>
      <c r="M21" s="71"/>
      <c r="N21" s="71"/>
      <c r="O21" s="71"/>
      <c r="P21" s="71"/>
      <c r="Q21" s="71"/>
      <c r="R21" s="71"/>
      <c r="S21" s="71"/>
      <c r="T21" s="71"/>
      <c r="U21" s="71"/>
      <c r="V21" s="71"/>
      <c r="W21" s="71"/>
      <c r="X21" s="71"/>
      <c r="Y21" s="71"/>
      <c r="Z21" s="71"/>
      <c r="AC21" s="54">
        <v>20</v>
      </c>
      <c r="AD21" s="92" t="e">
        <f t="shared" si="4"/>
        <v>#N/A</v>
      </c>
      <c r="AE21" s="63" t="e">
        <f t="shared" si="4"/>
        <v>#N/A</v>
      </c>
      <c r="AF21" s="63" t="e">
        <f t="shared" si="4"/>
        <v>#N/A</v>
      </c>
      <c r="AG21" s="63" t="e">
        <f t="shared" si="4"/>
        <v>#N/A</v>
      </c>
      <c r="AH21" s="63" t="e">
        <f t="shared" si="4"/>
        <v>#N/A</v>
      </c>
      <c r="AI21" s="63" t="e">
        <f t="shared" si="4"/>
        <v>#N/A</v>
      </c>
    </row>
    <row r="22" spans="1:43" x14ac:dyDescent="0.25">
      <c r="C22" s="103" t="s">
        <v>162</v>
      </c>
      <c r="D22" s="5"/>
      <c r="E22" s="92" t="s">
        <v>265</v>
      </c>
      <c r="F22" s="63" t="s">
        <v>265</v>
      </c>
      <c r="G22" s="63" t="s">
        <v>265</v>
      </c>
      <c r="H22" s="63" t="s">
        <v>269</v>
      </c>
      <c r="I22" s="5" t="s">
        <v>313</v>
      </c>
      <c r="J22" s="71" t="s">
        <v>64</v>
      </c>
      <c r="K22" s="71"/>
      <c r="L22" s="71"/>
      <c r="M22" s="71"/>
      <c r="N22" s="71"/>
      <c r="O22" s="71"/>
      <c r="P22" s="71"/>
      <c r="Q22" s="71"/>
      <c r="R22" s="71"/>
      <c r="S22" s="71"/>
      <c r="T22" s="71"/>
      <c r="U22" s="71"/>
      <c r="V22" s="71"/>
      <c r="W22" s="71"/>
      <c r="X22" s="71"/>
      <c r="Y22" s="71"/>
      <c r="Z22" s="71"/>
      <c r="AC22" s="54">
        <v>23</v>
      </c>
      <c r="AD22" s="92">
        <f t="shared" si="4"/>
        <v>5.2894270653650528</v>
      </c>
      <c r="AE22" s="63" t="e">
        <f t="shared" si="4"/>
        <v>#N/A</v>
      </c>
      <c r="AF22" s="63">
        <f t="shared" si="4"/>
        <v>9.6935818306874229</v>
      </c>
      <c r="AG22" s="63">
        <f t="shared" si="4"/>
        <v>8.2315521731736929</v>
      </c>
      <c r="AH22" s="63">
        <f t="shared" si="4"/>
        <v>9.1183393956094925</v>
      </c>
      <c r="AI22" s="63">
        <f t="shared" si="4"/>
        <v>17.259340204306593</v>
      </c>
    </row>
    <row r="23" spans="1:43" x14ac:dyDescent="0.25">
      <c r="C23" s="103" t="s">
        <v>164</v>
      </c>
      <c r="D23" s="5"/>
      <c r="E23" s="92" t="s">
        <v>314</v>
      </c>
      <c r="F23" s="63" t="s">
        <v>315</v>
      </c>
      <c r="G23" s="63" t="s">
        <v>314</v>
      </c>
      <c r="H23" s="63" t="s">
        <v>172</v>
      </c>
      <c r="I23" s="5" t="s">
        <v>172</v>
      </c>
      <c r="J23" s="71">
        <v>57</v>
      </c>
      <c r="K23" s="71"/>
      <c r="L23" s="71"/>
      <c r="M23" s="71"/>
      <c r="N23" s="71"/>
      <c r="O23" s="71"/>
      <c r="P23" s="71"/>
      <c r="Q23" s="71"/>
      <c r="R23" s="71"/>
      <c r="S23" s="71"/>
      <c r="T23" s="71"/>
      <c r="U23" s="71"/>
      <c r="V23" s="71"/>
      <c r="W23" s="71"/>
      <c r="X23" s="71"/>
      <c r="Y23" s="71"/>
      <c r="Z23" s="71"/>
      <c r="AC23" s="54">
        <v>30</v>
      </c>
      <c r="AD23" s="92" t="e">
        <f t="shared" si="4"/>
        <v>#N/A</v>
      </c>
      <c r="AE23" s="63" t="e">
        <f t="shared" si="4"/>
        <v>#N/A</v>
      </c>
      <c r="AF23" s="63" t="e">
        <f t="shared" si="4"/>
        <v>#N/A</v>
      </c>
      <c r="AG23" s="63">
        <f t="shared" si="4"/>
        <v>8.2132377413673439</v>
      </c>
      <c r="AH23" s="63">
        <f t="shared" si="4"/>
        <v>9.1080453747180279</v>
      </c>
      <c r="AI23" s="63" t="e">
        <f t="shared" si="4"/>
        <v>#N/A</v>
      </c>
    </row>
    <row r="24" spans="1:43" ht="15.75" thickBot="1" x14ac:dyDescent="0.3">
      <c r="C24" s="104" t="s">
        <v>178</v>
      </c>
      <c r="D24" s="105"/>
      <c r="E24" s="93" t="s">
        <v>184</v>
      </c>
      <c r="F24" s="115" t="s">
        <v>316</v>
      </c>
      <c r="G24" s="115" t="s">
        <v>184</v>
      </c>
      <c r="H24" s="115" t="s">
        <v>64</v>
      </c>
      <c r="I24" s="105" t="s">
        <v>179</v>
      </c>
      <c r="J24" s="71">
        <v>13.5</v>
      </c>
      <c r="K24" s="71"/>
      <c r="L24" s="71"/>
      <c r="M24" s="71"/>
      <c r="N24" s="71"/>
      <c r="O24" s="71"/>
      <c r="P24" s="71"/>
      <c r="Q24" s="71"/>
      <c r="R24" s="71"/>
      <c r="S24" s="71"/>
      <c r="T24" s="71"/>
      <c r="U24" s="71"/>
      <c r="V24" s="71"/>
      <c r="W24" s="71"/>
      <c r="X24" s="71"/>
      <c r="Y24" s="71"/>
      <c r="Z24" s="71"/>
      <c r="AC24" s="54">
        <v>40</v>
      </c>
      <c r="AD24" s="92">
        <f t="shared" si="4"/>
        <v>5.0341636285133573</v>
      </c>
      <c r="AE24" s="63" t="e">
        <f t="shared" si="4"/>
        <v>#N/A</v>
      </c>
      <c r="AF24" s="63">
        <f t="shared" si="4"/>
        <v>8.3832069135595368</v>
      </c>
      <c r="AG24" s="63">
        <f t="shared" si="4"/>
        <v>7.7376641058563242</v>
      </c>
      <c r="AH24" s="63">
        <f t="shared" si="4"/>
        <v>9.086313426531321</v>
      </c>
      <c r="AI24" s="63">
        <f t="shared" si="4"/>
        <v>16.220651972799924</v>
      </c>
    </row>
    <row r="25" spans="1:43" x14ac:dyDescent="0.25">
      <c r="E25" s="1"/>
      <c r="F25" s="1"/>
      <c r="G25" s="1"/>
      <c r="H25" s="1"/>
      <c r="I25" s="1"/>
      <c r="J25"/>
      <c r="K25"/>
      <c r="L25"/>
      <c r="M25"/>
      <c r="N25"/>
      <c r="O25"/>
      <c r="P25"/>
      <c r="Q25"/>
      <c r="R25"/>
      <c r="S25"/>
      <c r="T25"/>
      <c r="U25"/>
      <c r="V25"/>
      <c r="W25"/>
      <c r="X25"/>
      <c r="Y25"/>
      <c r="Z25"/>
      <c r="AC25" s="54">
        <v>50</v>
      </c>
      <c r="AD25" s="92" t="e">
        <f t="shared" si="4"/>
        <v>#N/A</v>
      </c>
      <c r="AE25" s="63" t="e">
        <f t="shared" si="4"/>
        <v>#N/A</v>
      </c>
      <c r="AF25" s="63" t="e">
        <f t="shared" si="4"/>
        <v>#N/A</v>
      </c>
      <c r="AG25" s="63">
        <f t="shared" si="4"/>
        <v>7.4069629960350518</v>
      </c>
      <c r="AH25" s="63" t="e">
        <f t="shared" si="4"/>
        <v>#N/A</v>
      </c>
      <c r="AI25" s="63" t="e">
        <f t="shared" si="4"/>
        <v>#N/A</v>
      </c>
    </row>
    <row r="26" spans="1:43" ht="15.75" thickBot="1" x14ac:dyDescent="0.3">
      <c r="E26" s="1"/>
      <c r="F26" s="1"/>
      <c r="G26" s="1"/>
      <c r="H26" s="1"/>
      <c r="I26" s="1"/>
      <c r="J26"/>
      <c r="K26"/>
      <c r="L26"/>
      <c r="M26"/>
      <c r="N26"/>
      <c r="O26"/>
      <c r="P26"/>
      <c r="Q26"/>
      <c r="R26"/>
      <c r="S26"/>
      <c r="T26"/>
      <c r="U26"/>
      <c r="V26"/>
      <c r="W26"/>
      <c r="X26"/>
      <c r="Y26"/>
      <c r="Z26"/>
      <c r="AC26" s="106">
        <v>60</v>
      </c>
      <c r="AD26" s="93" t="e">
        <f t="shared" si="4"/>
        <v>#N/A</v>
      </c>
      <c r="AE26" s="115" t="e">
        <f t="shared" si="4"/>
        <v>#N/A</v>
      </c>
      <c r="AF26" s="115" t="e">
        <f t="shared" si="4"/>
        <v>#N/A</v>
      </c>
      <c r="AG26" s="115">
        <f t="shared" si="4"/>
        <v>7.0716050044377923</v>
      </c>
      <c r="AH26" s="115" t="e">
        <f t="shared" si="4"/>
        <v>#N/A</v>
      </c>
      <c r="AI26" s="115" t="e">
        <f t="shared" si="4"/>
        <v>#N/A</v>
      </c>
    </row>
    <row r="27" spans="1:43" x14ac:dyDescent="0.25">
      <c r="E27" s="1"/>
      <c r="F27" s="1"/>
      <c r="G27" s="1"/>
      <c r="H27" s="1"/>
      <c r="I27" s="1"/>
      <c r="J27"/>
      <c r="K27"/>
      <c r="L27"/>
      <c r="M27"/>
      <c r="N27"/>
      <c r="O27"/>
      <c r="P27"/>
      <c r="Q27"/>
      <c r="R27"/>
      <c r="S27"/>
      <c r="T27"/>
      <c r="U27"/>
      <c r="V27"/>
      <c r="W27"/>
      <c r="X27"/>
      <c r="Y27"/>
      <c r="Z27"/>
    </row>
    <row r="28" spans="1:43" ht="18.75" thickBot="1" x14ac:dyDescent="0.3">
      <c r="B28" s="32" t="s">
        <v>188</v>
      </c>
      <c r="E28" s="1"/>
      <c r="F28" s="1"/>
      <c r="G28" s="1"/>
      <c r="H28" s="1"/>
      <c r="I28" s="1"/>
      <c r="J28"/>
      <c r="K28"/>
      <c r="L28"/>
      <c r="M28"/>
      <c r="N28"/>
      <c r="O28"/>
      <c r="P28"/>
      <c r="Q28"/>
      <c r="R28"/>
      <c r="S28"/>
      <c r="T28"/>
      <c r="U28"/>
      <c r="V28"/>
      <c r="W28"/>
      <c r="X28"/>
      <c r="Y28"/>
      <c r="Z28"/>
    </row>
    <row r="29" spans="1:43" ht="18.75" x14ac:dyDescent="0.3">
      <c r="C29" s="40" t="s">
        <v>189</v>
      </c>
      <c r="D29" s="45"/>
      <c r="E29" s="41"/>
      <c r="F29" s="41"/>
      <c r="G29" s="41"/>
      <c r="H29" s="41"/>
      <c r="I29" s="41"/>
      <c r="J29" s="73"/>
      <c r="K29" s="73"/>
      <c r="L29" s="73"/>
      <c r="M29" s="73"/>
      <c r="N29" s="73"/>
      <c r="O29" s="73"/>
      <c r="P29" s="73"/>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22" t="e">
        <v>#N/A</v>
      </c>
      <c r="I30" s="67" t="e">
        <v>#N/A</v>
      </c>
      <c r="J30" s="74" t="e">
        <v>#N/A</v>
      </c>
      <c r="K30" s="74"/>
      <c r="L30" s="74"/>
      <c r="M30" s="74"/>
      <c r="N30" s="74"/>
      <c r="O30" s="74"/>
      <c r="P30" s="74"/>
      <c r="Q30" s="74"/>
      <c r="R30" s="74"/>
      <c r="S30" s="74"/>
      <c r="T30" s="74"/>
      <c r="U30" s="74"/>
      <c r="V30" s="74"/>
      <c r="W30" s="74"/>
      <c r="X30" s="74"/>
      <c r="Y30" s="74"/>
      <c r="Z30" s="74"/>
    </row>
    <row r="31" spans="1:43" x14ac:dyDescent="0.25">
      <c r="A31" s="52" t="str">
        <f>CONCATENATE(C29," - ",D31,"%")</f>
        <v>H2 - 10%</v>
      </c>
      <c r="C31" s="123"/>
      <c r="D31" s="94">
        <v>10</v>
      </c>
      <c r="E31" s="64" t="e">
        <v>#N/A</v>
      </c>
      <c r="F31" s="64" t="e">
        <v>#N/A</v>
      </c>
      <c r="G31" s="64" t="e">
        <v>#N/A</v>
      </c>
      <c r="H31" s="64">
        <v>10.199999999999999</v>
      </c>
      <c r="I31" s="68">
        <v>10.099999999999994</v>
      </c>
      <c r="J31" s="74" t="e">
        <v>#N/A</v>
      </c>
      <c r="K31" s="74"/>
      <c r="L31" s="74"/>
      <c r="M31" s="74"/>
      <c r="N31" s="74"/>
      <c r="O31" s="74"/>
      <c r="P31" s="74"/>
      <c r="Q31" s="74"/>
      <c r="R31" s="74"/>
      <c r="S31" s="74"/>
      <c r="T31" s="74"/>
      <c r="U31" s="74"/>
      <c r="V31" s="74"/>
      <c r="W31" s="74"/>
      <c r="X31" s="74"/>
      <c r="Y31" s="74"/>
      <c r="Z31" s="74"/>
    </row>
    <row r="32" spans="1:43" x14ac:dyDescent="0.25">
      <c r="A32" s="52" t="str">
        <f>CONCATENATE(C29," - ",D32,"%")</f>
        <v>H2 - 20%</v>
      </c>
      <c r="C32" s="123"/>
      <c r="D32" s="94">
        <v>20</v>
      </c>
      <c r="E32" s="64" t="e">
        <v>#N/A</v>
      </c>
      <c r="F32" s="64" t="e">
        <v>#N/A</v>
      </c>
      <c r="G32" s="64" t="e">
        <v>#N/A</v>
      </c>
      <c r="H32" s="64" t="e">
        <v>#N/A</v>
      </c>
      <c r="I32" s="68" t="e">
        <v>#N/A</v>
      </c>
      <c r="J32" s="74" t="e">
        <v>#N/A</v>
      </c>
      <c r="K32" s="74"/>
      <c r="L32" s="74"/>
      <c r="M32" s="74"/>
      <c r="N32" s="74"/>
      <c r="O32" s="74"/>
      <c r="P32" s="74"/>
      <c r="Q32" s="74"/>
      <c r="R32" s="74"/>
      <c r="S32" s="74"/>
      <c r="T32" s="74"/>
      <c r="U32" s="74"/>
      <c r="V32" s="74"/>
      <c r="W32" s="74"/>
      <c r="X32" s="74"/>
      <c r="Y32" s="74"/>
      <c r="Z32" s="74"/>
    </row>
    <row r="33" spans="1:26" x14ac:dyDescent="0.25">
      <c r="A33" s="52" t="str">
        <f>CONCATENATE(C29," - ",D33,"%")</f>
        <v>H2 - 23%</v>
      </c>
      <c r="C33" s="123"/>
      <c r="D33" s="94">
        <v>23</v>
      </c>
      <c r="E33" s="64">
        <v>23</v>
      </c>
      <c r="F33" s="64">
        <v>22.8</v>
      </c>
      <c r="G33" s="64">
        <v>23</v>
      </c>
      <c r="H33" s="64">
        <v>22.9</v>
      </c>
      <c r="I33" s="68">
        <v>23.200000000000003</v>
      </c>
      <c r="J33" s="74">
        <v>23.09</v>
      </c>
      <c r="K33" s="74"/>
      <c r="L33" s="74"/>
      <c r="M33" s="74"/>
      <c r="N33" s="74"/>
      <c r="O33" s="74"/>
      <c r="P33" s="74"/>
      <c r="Q33" s="74"/>
      <c r="R33" s="74"/>
      <c r="S33" s="74"/>
      <c r="T33" s="74"/>
      <c r="U33" s="74"/>
      <c r="V33" s="74"/>
      <c r="W33" s="74"/>
      <c r="X33" s="74"/>
      <c r="Y33" s="74"/>
      <c r="Z33" s="74"/>
    </row>
    <row r="34" spans="1:26" x14ac:dyDescent="0.25">
      <c r="A34" s="52" t="str">
        <f>CONCATENATE(C29," - ",D34,"%")</f>
        <v>H2 - 30%</v>
      </c>
      <c r="C34" s="123"/>
      <c r="D34" s="94">
        <v>30</v>
      </c>
      <c r="E34" s="64" t="e">
        <v>#N/A</v>
      </c>
      <c r="F34" s="64" t="e">
        <v>#N/A</v>
      </c>
      <c r="G34" s="64" t="e">
        <v>#N/A</v>
      </c>
      <c r="H34" s="64">
        <v>30.3</v>
      </c>
      <c r="I34" s="68">
        <v>29.900000000000006</v>
      </c>
      <c r="J34" s="74" t="e">
        <v>#N/A</v>
      </c>
      <c r="K34" s="74"/>
      <c r="L34" s="74"/>
      <c r="M34" s="74"/>
      <c r="N34" s="74"/>
      <c r="O34" s="74"/>
      <c r="P34" s="74"/>
      <c r="Q34" s="74"/>
      <c r="R34" s="74"/>
      <c r="S34" s="74"/>
      <c r="T34" s="74"/>
      <c r="U34" s="74"/>
      <c r="V34" s="74"/>
      <c r="W34" s="74"/>
      <c r="X34" s="74"/>
      <c r="Y34" s="74"/>
      <c r="Z34" s="74"/>
    </row>
    <row r="35" spans="1:26" x14ac:dyDescent="0.25">
      <c r="A35" s="52" t="str">
        <f>CONCATENATE(C29," - ",D35,"%")</f>
        <v>H2 - 40%</v>
      </c>
      <c r="C35" s="123"/>
      <c r="D35" s="94">
        <v>40</v>
      </c>
      <c r="E35" s="64">
        <v>40</v>
      </c>
      <c r="F35" s="64">
        <v>39.6</v>
      </c>
      <c r="G35" s="64">
        <v>40</v>
      </c>
      <c r="H35" s="64">
        <v>40.200000000000003</v>
      </c>
      <c r="I35" s="68">
        <v>40.1</v>
      </c>
      <c r="J35" s="74">
        <v>39.99</v>
      </c>
      <c r="K35" s="74"/>
      <c r="L35" s="74"/>
      <c r="M35" s="74"/>
      <c r="N35" s="74"/>
      <c r="O35" s="74"/>
      <c r="P35" s="74"/>
      <c r="Q35" s="74"/>
      <c r="R35" s="74"/>
      <c r="S35" s="74"/>
      <c r="T35" s="74"/>
      <c r="U35" s="74"/>
      <c r="V35" s="74"/>
      <c r="W35" s="74"/>
      <c r="X35" s="74"/>
      <c r="Y35" s="74"/>
      <c r="Z35" s="74"/>
    </row>
    <row r="36" spans="1:26" x14ac:dyDescent="0.25">
      <c r="A36" s="52" t="str">
        <f>CONCATENATE(C29," - ",D36,"%")</f>
        <v>H2 - 50%</v>
      </c>
      <c r="C36" s="123"/>
      <c r="D36" s="94">
        <v>50</v>
      </c>
      <c r="E36" s="64" t="e">
        <v>#N/A</v>
      </c>
      <c r="F36" s="64" t="e">
        <v>#N/A</v>
      </c>
      <c r="G36" s="64" t="e">
        <v>#N/A</v>
      </c>
      <c r="H36" s="64">
        <v>49.8</v>
      </c>
      <c r="I36" s="68" t="e">
        <v>#N/A</v>
      </c>
      <c r="J36" s="74" t="e">
        <v>#N/A</v>
      </c>
      <c r="K36" s="74"/>
      <c r="L36" s="74"/>
      <c r="M36" s="74"/>
      <c r="N36" s="74"/>
      <c r="O36" s="74"/>
      <c r="P36" s="74"/>
      <c r="Q36" s="74"/>
      <c r="R36" s="74"/>
      <c r="S36" s="74"/>
      <c r="T36" s="74"/>
      <c r="U36" s="74"/>
      <c r="V36" s="74"/>
      <c r="W36" s="74"/>
      <c r="X36" s="74"/>
      <c r="Y36" s="74"/>
      <c r="Z36" s="74"/>
    </row>
    <row r="37" spans="1:26" ht="15.75" thickBot="1" x14ac:dyDescent="0.3">
      <c r="A37" s="52" t="str">
        <f>CONCATENATE(C29," - ",D37,"%")</f>
        <v>H2 - 60%</v>
      </c>
      <c r="C37" s="124"/>
      <c r="D37" s="95">
        <v>60</v>
      </c>
      <c r="E37" s="116" t="e">
        <v>#N/A</v>
      </c>
      <c r="F37" s="116" t="e">
        <v>#N/A</v>
      </c>
      <c r="G37" s="116" t="e">
        <v>#N/A</v>
      </c>
      <c r="H37" s="116">
        <v>60.2</v>
      </c>
      <c r="I37" s="112" t="e">
        <v>#N/A</v>
      </c>
      <c r="J37" s="74" t="e">
        <v>#N/A</v>
      </c>
      <c r="K37" s="74"/>
      <c r="L37" s="74"/>
      <c r="M37" s="74"/>
      <c r="N37" s="74"/>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41" t="e">
        <v>#N/A</v>
      </c>
      <c r="J38" s="73" t="e">
        <v>#N/A</v>
      </c>
      <c r="K38" s="73"/>
      <c r="L38" s="73"/>
      <c r="M38" s="73"/>
      <c r="N38" s="73"/>
      <c r="O38" s="73"/>
      <c r="P38" s="73"/>
      <c r="Q38" s="73"/>
      <c r="R38" s="73"/>
      <c r="S38" s="73"/>
      <c r="T38" s="73"/>
      <c r="U38" s="73"/>
      <c r="V38" s="73"/>
      <c r="W38" s="73"/>
      <c r="X38" s="73"/>
      <c r="Y38" s="73"/>
      <c r="Z38" s="73"/>
    </row>
    <row r="39" spans="1:26" x14ac:dyDescent="0.25">
      <c r="A39" s="52" t="str">
        <f>CONCATENATE(C38," - ",D39,"%")</f>
        <v>Wobbe index - 0%</v>
      </c>
      <c r="C39" s="122" t="s">
        <v>124</v>
      </c>
      <c r="D39" s="11">
        <v>0</v>
      </c>
      <c r="E39" s="20">
        <v>53.470641869311713</v>
      </c>
      <c r="F39" s="20">
        <v>50.606323934612639</v>
      </c>
      <c r="G39" s="20">
        <v>50.606323934612639</v>
      </c>
      <c r="H39" s="20">
        <v>50.606323934612639</v>
      </c>
      <c r="I39" s="69">
        <v>50.606323934612639</v>
      </c>
      <c r="J39" s="74">
        <v>50.606323934612639</v>
      </c>
      <c r="K39" s="74"/>
      <c r="L39" s="74"/>
      <c r="M39" s="74"/>
      <c r="N39" s="74"/>
      <c r="O39" s="74"/>
      <c r="P39" s="74"/>
      <c r="Q39" s="74"/>
      <c r="R39" s="74"/>
      <c r="S39" s="74"/>
      <c r="T39" s="74"/>
      <c r="U39" s="74"/>
      <c r="V39" s="74"/>
      <c r="W39" s="74"/>
      <c r="X39" s="74"/>
      <c r="Y39" s="74"/>
      <c r="Z39" s="74"/>
    </row>
    <row r="40" spans="1:26" x14ac:dyDescent="0.25">
      <c r="A40" s="52" t="str">
        <f>CONCATENATE(C38," - ",D40,"%")</f>
        <v>Wobbe index - 10%</v>
      </c>
      <c r="C40" s="123"/>
      <c r="D40" s="94">
        <v>10</v>
      </c>
      <c r="E40" s="64" t="e">
        <v>#N/A</v>
      </c>
      <c r="F40" s="64" t="e">
        <v>#N/A</v>
      </c>
      <c r="G40" s="64">
        <v>50.606323934612639</v>
      </c>
      <c r="H40" s="64">
        <v>49.354042590719061</v>
      </c>
      <c r="I40" s="68">
        <v>49.366353425340712</v>
      </c>
      <c r="J40" s="74" t="e">
        <v>#N/A</v>
      </c>
      <c r="K40" s="74"/>
      <c r="L40" s="74"/>
      <c r="M40" s="74"/>
      <c r="N40" s="74"/>
      <c r="O40" s="74"/>
      <c r="P40" s="74"/>
      <c r="Q40" s="74"/>
      <c r="R40" s="74"/>
      <c r="S40" s="74"/>
      <c r="T40" s="74"/>
      <c r="U40" s="74"/>
      <c r="V40" s="74"/>
      <c r="W40" s="74"/>
      <c r="X40" s="74"/>
      <c r="Y40" s="74"/>
      <c r="Z40" s="74"/>
    </row>
    <row r="41" spans="1:26" x14ac:dyDescent="0.25">
      <c r="A41" s="52" t="str">
        <f>CONCATENATE(C38," - ",D41,"%")</f>
        <v>Wobbe index - 20%</v>
      </c>
      <c r="C41" s="123"/>
      <c r="D41" s="94">
        <v>20</v>
      </c>
      <c r="E41" s="64" t="e">
        <v>#N/A</v>
      </c>
      <c r="F41" s="64" t="e">
        <v>#N/A</v>
      </c>
      <c r="G41" s="64" t="e">
        <v>#N/A</v>
      </c>
      <c r="H41" s="64" t="e">
        <v>#N/A</v>
      </c>
      <c r="I41" s="68" t="e">
        <v>#N/A</v>
      </c>
      <c r="J41" s="74" t="e">
        <v>#N/A</v>
      </c>
      <c r="K41" s="74"/>
      <c r="L41" s="74"/>
      <c r="M41" s="74"/>
      <c r="N41" s="74"/>
      <c r="O41" s="74"/>
      <c r="P41" s="74"/>
      <c r="Q41" s="74"/>
      <c r="R41" s="74"/>
      <c r="S41" s="74"/>
      <c r="T41" s="74"/>
      <c r="U41" s="74"/>
      <c r="V41" s="74"/>
      <c r="W41" s="74"/>
      <c r="X41" s="74"/>
      <c r="Y41" s="74"/>
      <c r="Z41" s="74"/>
    </row>
    <row r="42" spans="1:26" x14ac:dyDescent="0.25">
      <c r="A42" s="52" t="str">
        <f>CONCATENATE(C38," - ",D42,"%")</f>
        <v>Wobbe index - 23%</v>
      </c>
      <c r="C42" s="123"/>
      <c r="D42" s="94">
        <v>23</v>
      </c>
      <c r="E42" s="64">
        <v>50.481784325206007</v>
      </c>
      <c r="F42" s="64">
        <v>47.802162757341641</v>
      </c>
      <c r="G42" s="64">
        <v>47.777573656261602</v>
      </c>
      <c r="H42" s="64">
        <v>47.7898677854228</v>
      </c>
      <c r="I42" s="68">
        <v>47.752987981594693</v>
      </c>
      <c r="J42" s="74">
        <v>47.766509672001348</v>
      </c>
      <c r="K42" s="74"/>
      <c r="L42" s="74"/>
      <c r="M42" s="74"/>
      <c r="N42" s="74"/>
      <c r="O42" s="74"/>
      <c r="P42" s="74"/>
      <c r="Q42" s="74"/>
      <c r="R42" s="74"/>
      <c r="S42" s="74"/>
      <c r="T42" s="74"/>
      <c r="U42" s="74"/>
      <c r="V42" s="74"/>
      <c r="W42" s="74"/>
      <c r="X42" s="74"/>
      <c r="Y42" s="74"/>
      <c r="Z42" s="74"/>
    </row>
    <row r="43" spans="1:26" x14ac:dyDescent="0.25">
      <c r="A43" s="52" t="str">
        <f>CONCATENATE(C38," - ",D43,"%")</f>
        <v>Wobbe index - 30%</v>
      </c>
      <c r="C43" s="123"/>
      <c r="D43" s="94">
        <v>30</v>
      </c>
      <c r="E43" s="64" t="e">
        <v>#N/A</v>
      </c>
      <c r="F43" s="64" t="e">
        <v>#N/A</v>
      </c>
      <c r="G43" s="64" t="e">
        <v>#N/A</v>
      </c>
      <c r="H43" s="64">
        <v>46.883407405212488</v>
      </c>
      <c r="I43" s="68">
        <v>46.932180038031994</v>
      </c>
      <c r="J43" s="74" t="e">
        <v>#N/A</v>
      </c>
      <c r="K43" s="74"/>
      <c r="L43" s="74"/>
      <c r="M43" s="74"/>
      <c r="N43" s="74"/>
      <c r="O43" s="74"/>
      <c r="P43" s="74"/>
      <c r="Q43" s="74"/>
      <c r="R43" s="74"/>
      <c r="S43" s="74"/>
      <c r="T43" s="74"/>
      <c r="U43" s="74"/>
      <c r="V43" s="74"/>
      <c r="W43" s="74"/>
      <c r="X43" s="74"/>
      <c r="Y43" s="74"/>
      <c r="Z43" s="74"/>
    </row>
    <row r="44" spans="1:26" x14ac:dyDescent="0.25">
      <c r="A44" s="52" t="str">
        <f>CONCATENATE(C38," - ",D44,"%")</f>
        <v>Wobbe index - 40%</v>
      </c>
      <c r="C44" s="123"/>
      <c r="D44" s="94">
        <v>40</v>
      </c>
      <c r="E44" s="64">
        <v>48.30190909070317</v>
      </c>
      <c r="F44" s="64">
        <v>45.761989998206531</v>
      </c>
      <c r="G44" s="64">
        <v>45.714470083951518</v>
      </c>
      <c r="H44" s="64">
        <v>45.690738248632918</v>
      </c>
      <c r="I44" s="68">
        <v>45.702601793588066</v>
      </c>
      <c r="J44" s="74">
        <v>45.715657172627694</v>
      </c>
      <c r="K44" s="74"/>
      <c r="L44" s="74"/>
      <c r="M44" s="74"/>
      <c r="N44" s="74"/>
      <c r="O44" s="74"/>
      <c r="P44" s="74"/>
      <c r="Q44" s="74"/>
      <c r="R44" s="74"/>
      <c r="S44" s="74"/>
      <c r="T44" s="74"/>
      <c r="U44" s="74"/>
      <c r="V44" s="74"/>
      <c r="W44" s="74"/>
      <c r="X44" s="74"/>
      <c r="Y44" s="74"/>
      <c r="Z44" s="74"/>
    </row>
    <row r="45" spans="1:26" x14ac:dyDescent="0.25">
      <c r="A45" s="52" t="str">
        <f>CONCATENATE(C38," - ",D45,"%")</f>
        <v>Wobbe index - 50%</v>
      </c>
      <c r="C45" s="123"/>
      <c r="D45" s="94">
        <v>50</v>
      </c>
      <c r="E45" s="64" t="e">
        <v>#N/A</v>
      </c>
      <c r="F45" s="64" t="e">
        <v>#N/A</v>
      </c>
      <c r="G45" s="64" t="e">
        <v>#N/A</v>
      </c>
      <c r="H45" s="64">
        <v>44.580175611136397</v>
      </c>
      <c r="I45" s="68" t="e">
        <v>#N/A</v>
      </c>
      <c r="J45" s="74" t="e">
        <v>#N/A</v>
      </c>
      <c r="K45" s="74"/>
      <c r="L45" s="74"/>
      <c r="M45" s="74"/>
      <c r="N45" s="74"/>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6" t="e">
        <v>#N/A</v>
      </c>
      <c r="F46" s="116" t="e">
        <v>#N/A</v>
      </c>
      <c r="G46" s="116" t="e">
        <v>#N/A</v>
      </c>
      <c r="H46" s="116">
        <v>43.480302177305433</v>
      </c>
      <c r="I46" s="112" t="e">
        <v>#N/A</v>
      </c>
      <c r="J46" s="74" t="e">
        <v>#N/A</v>
      </c>
      <c r="K46" s="74"/>
      <c r="L46" s="74"/>
      <c r="M46" s="74"/>
      <c r="N46" s="74"/>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41" t="e">
        <v>#N/A</v>
      </c>
      <c r="J47" s="73" t="e">
        <v>#N/A</v>
      </c>
      <c r="K47" s="73"/>
      <c r="L47" s="73"/>
      <c r="M47" s="73"/>
      <c r="N47" s="73"/>
      <c r="O47" s="73"/>
      <c r="P47" s="73"/>
      <c r="Q47" s="73"/>
      <c r="R47" s="73"/>
      <c r="S47" s="73"/>
      <c r="T47" s="73"/>
      <c r="U47" s="73"/>
      <c r="V47" s="73"/>
      <c r="W47" s="73"/>
      <c r="X47" s="73"/>
      <c r="Y47" s="73"/>
      <c r="Z47" s="73"/>
    </row>
    <row r="48" spans="1:26" x14ac:dyDescent="0.25">
      <c r="A48" s="52" t="str">
        <f>CONCATENATE(C47," - ",D48,"%")</f>
        <v>Efficiency (Hi) - 0%</v>
      </c>
      <c r="C48" s="122" t="s">
        <v>124</v>
      </c>
      <c r="D48" s="11">
        <v>0</v>
      </c>
      <c r="E48" s="20">
        <v>82.6</v>
      </c>
      <c r="F48" s="20" t="e">
        <v>#N/A</v>
      </c>
      <c r="G48" s="20">
        <v>84.169444886640875</v>
      </c>
      <c r="H48" s="20">
        <v>88.4</v>
      </c>
      <c r="I48" s="69">
        <v>92.669444250552957</v>
      </c>
      <c r="J48" s="74">
        <v>102.05138437512302</v>
      </c>
      <c r="K48" s="74"/>
      <c r="L48" s="74"/>
      <c r="M48" s="74"/>
      <c r="N48" s="74"/>
      <c r="O48" s="74"/>
      <c r="P48" s="74"/>
      <c r="Q48" s="74"/>
      <c r="R48" s="74"/>
      <c r="S48" s="74"/>
      <c r="T48" s="74"/>
      <c r="U48" s="74"/>
      <c r="V48" s="74"/>
      <c r="W48" s="74"/>
      <c r="X48" s="74"/>
      <c r="Y48" s="74"/>
      <c r="Z48" s="74"/>
    </row>
    <row r="49" spans="1:26" x14ac:dyDescent="0.25">
      <c r="A49" s="52" t="str">
        <f>CONCATENATE(C47," - ",D49,"%")</f>
        <v>Efficiency (Hi) - 10%</v>
      </c>
      <c r="C49" s="123"/>
      <c r="D49" s="94">
        <v>10</v>
      </c>
      <c r="E49" s="64" t="e">
        <v>#N/A</v>
      </c>
      <c r="F49" s="64" t="e">
        <v>#N/A</v>
      </c>
      <c r="G49" s="64" t="e">
        <v>#N/A</v>
      </c>
      <c r="H49" s="64">
        <v>88.1</v>
      </c>
      <c r="I49" s="68">
        <v>92.275077039139148</v>
      </c>
      <c r="J49" s="74" t="e">
        <v>#N/A</v>
      </c>
      <c r="K49" s="74"/>
      <c r="L49" s="74"/>
      <c r="M49" s="74"/>
      <c r="N49" s="74"/>
      <c r="O49" s="74"/>
      <c r="P49" s="74"/>
      <c r="Q49" s="74"/>
      <c r="R49" s="74"/>
      <c r="S49" s="74"/>
      <c r="T49" s="74"/>
      <c r="U49" s="74"/>
      <c r="V49" s="74"/>
      <c r="W49" s="74"/>
      <c r="X49" s="74"/>
      <c r="Y49" s="74"/>
      <c r="Z49" s="74"/>
    </row>
    <row r="50" spans="1:26" x14ac:dyDescent="0.25">
      <c r="A50" s="52" t="str">
        <f>CONCATENATE(C47," - ",D50,"%")</f>
        <v>Efficiency (Hi) - 20%</v>
      </c>
      <c r="C50" s="123"/>
      <c r="D50" s="94">
        <v>20</v>
      </c>
      <c r="E50" s="64" t="e">
        <v>#N/A</v>
      </c>
      <c r="F50" s="64" t="e">
        <v>#N/A</v>
      </c>
      <c r="G50" s="64" t="e">
        <v>#N/A</v>
      </c>
      <c r="H50" s="64" t="e">
        <v>#N/A</v>
      </c>
      <c r="I50" s="68" t="e">
        <v>#N/A</v>
      </c>
      <c r="J50" s="74" t="e">
        <v>#N/A</v>
      </c>
      <c r="K50" s="74"/>
      <c r="L50" s="74"/>
      <c r="M50" s="74"/>
      <c r="N50" s="74"/>
      <c r="O50" s="74"/>
      <c r="P50" s="74"/>
      <c r="Q50" s="74"/>
      <c r="R50" s="74"/>
      <c r="S50" s="74"/>
      <c r="T50" s="74"/>
      <c r="U50" s="74"/>
      <c r="V50" s="74"/>
      <c r="W50" s="74"/>
      <c r="X50" s="74"/>
      <c r="Y50" s="74"/>
      <c r="Z50" s="74"/>
    </row>
    <row r="51" spans="1:26" x14ac:dyDescent="0.25">
      <c r="A51" s="52" t="str">
        <f>CONCATENATE(C47," - ",D51,"%")</f>
        <v>Efficiency (Hi) - 23%</v>
      </c>
      <c r="C51" s="123"/>
      <c r="D51" s="94">
        <v>23</v>
      </c>
      <c r="E51" s="64">
        <v>82.6</v>
      </c>
      <c r="F51" s="64" t="e">
        <v>#N/A</v>
      </c>
      <c r="G51" s="64">
        <v>84.327907214020314</v>
      </c>
      <c r="H51" s="64">
        <v>87.8</v>
      </c>
      <c r="I51" s="68">
        <v>92.391514803796866</v>
      </c>
      <c r="J51" s="74">
        <v>100.92101591308005</v>
      </c>
      <c r="K51" s="74"/>
      <c r="L51" s="74"/>
      <c r="M51" s="74"/>
      <c r="N51" s="74"/>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4" t="e">
        <v>#N/A</v>
      </c>
      <c r="F52" s="64" t="e">
        <v>#N/A</v>
      </c>
      <c r="G52" s="64" t="e">
        <v>#N/A</v>
      </c>
      <c r="H52" s="64">
        <v>87.8</v>
      </c>
      <c r="I52" s="68">
        <v>92.208030625538839</v>
      </c>
      <c r="J52" s="74" t="e">
        <v>#N/A</v>
      </c>
      <c r="K52" s="74"/>
      <c r="L52" s="74"/>
      <c r="M52" s="74"/>
      <c r="N52" s="74"/>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4">
        <v>82.5</v>
      </c>
      <c r="F53" s="64" t="e">
        <v>#N/A</v>
      </c>
      <c r="G53" s="64">
        <v>84.129110248012779</v>
      </c>
      <c r="H53" s="64">
        <v>87.9</v>
      </c>
      <c r="I53" s="68">
        <v>92.734205678463098</v>
      </c>
      <c r="J53" s="74">
        <v>101.19565206099976</v>
      </c>
      <c r="K53" s="74"/>
      <c r="L53" s="74"/>
      <c r="M53" s="74"/>
      <c r="N53" s="74"/>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4" t="e">
        <v>#N/A</v>
      </c>
      <c r="F54" s="64" t="e">
        <v>#N/A</v>
      </c>
      <c r="G54" s="64" t="e">
        <v>#N/A</v>
      </c>
      <c r="H54" s="64">
        <v>88.4</v>
      </c>
      <c r="I54" s="68" t="e">
        <v>#N/A</v>
      </c>
      <c r="J54" s="74" t="e">
        <v>#N/A</v>
      </c>
      <c r="K54" s="74"/>
      <c r="L54" s="74"/>
      <c r="M54" s="74"/>
      <c r="N54" s="74"/>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6">
        <v>89</v>
      </c>
      <c r="I55" s="112" t="e">
        <v>#N/A</v>
      </c>
      <c r="J55" s="74" t="e">
        <v>#N/A</v>
      </c>
      <c r="K55" s="74"/>
      <c r="L55" s="74"/>
      <c r="M55" s="74"/>
      <c r="N55" s="74"/>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41" t="e">
        <v>#N/A</v>
      </c>
      <c r="J56" s="73" t="e">
        <v>#N/A</v>
      </c>
      <c r="K56" s="73"/>
      <c r="L56" s="73"/>
      <c r="M56" s="73"/>
      <c r="N56" s="73"/>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19.807965993715527</v>
      </c>
      <c r="F57" s="20">
        <v>49.919415985465236</v>
      </c>
      <c r="G57" s="20">
        <v>27.975132837536552</v>
      </c>
      <c r="H57" s="20">
        <v>90.9</v>
      </c>
      <c r="I57" s="69">
        <v>200.3</v>
      </c>
      <c r="J57" s="74">
        <v>3.5146456224696396</v>
      </c>
      <c r="K57" s="74"/>
      <c r="L57" s="74"/>
      <c r="M57" s="74"/>
      <c r="N57" s="74"/>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4" t="e">
        <v>#N/A</v>
      </c>
      <c r="F58" s="64" t="e">
        <v>#N/A</v>
      </c>
      <c r="G58" s="64" t="e">
        <v>#N/A</v>
      </c>
      <c r="H58" s="64">
        <v>79.099999999999994</v>
      </c>
      <c r="I58" s="68">
        <v>189.6</v>
      </c>
      <c r="J58" s="74" t="e">
        <v>#N/A</v>
      </c>
      <c r="K58" s="74"/>
      <c r="L58" s="74"/>
      <c r="M58" s="74"/>
      <c r="N58" s="74"/>
      <c r="O58" s="74"/>
      <c r="P58" s="74"/>
      <c r="Q58" s="74"/>
      <c r="R58" s="74"/>
      <c r="S58" s="74"/>
      <c r="T58" s="74"/>
      <c r="U58" s="74"/>
      <c r="V58" s="74"/>
      <c r="W58" s="74"/>
      <c r="X58" s="74"/>
      <c r="Y58" s="74"/>
      <c r="Z58" s="74"/>
    </row>
    <row r="59" spans="1:26" x14ac:dyDescent="0.25">
      <c r="A59" s="52" t="str">
        <f>CONCATENATE(C56," - ",D59,"%")</f>
        <v>CO emissions - 20%</v>
      </c>
      <c r="C59" s="123"/>
      <c r="D59" s="94">
        <v>20</v>
      </c>
      <c r="E59" s="64" t="e">
        <v>#N/A</v>
      </c>
      <c r="F59" s="64" t="e">
        <v>#N/A</v>
      </c>
      <c r="G59" s="64" t="e">
        <v>#N/A</v>
      </c>
      <c r="H59" s="64" t="e">
        <v>#N/A</v>
      </c>
      <c r="I59" s="68" t="e">
        <v>#N/A</v>
      </c>
      <c r="J59" s="74" t="e">
        <v>#N/A</v>
      </c>
      <c r="K59" s="74"/>
      <c r="L59" s="74"/>
      <c r="M59" s="74"/>
      <c r="N59" s="74"/>
      <c r="O59" s="74"/>
      <c r="P59" s="74"/>
      <c r="Q59" s="74"/>
      <c r="R59" s="74"/>
      <c r="S59" s="74"/>
      <c r="T59" s="74"/>
      <c r="U59" s="74"/>
      <c r="V59" s="74"/>
      <c r="W59" s="74"/>
      <c r="X59" s="74"/>
      <c r="Y59" s="74"/>
      <c r="Z59" s="74"/>
    </row>
    <row r="60" spans="1:26" x14ac:dyDescent="0.25">
      <c r="A60" s="52" t="str">
        <f>CONCATENATE(C56," - ",D60,"%")</f>
        <v>CO emissions - 23%</v>
      </c>
      <c r="C60" s="123"/>
      <c r="D60" s="94">
        <v>23</v>
      </c>
      <c r="E60" s="64">
        <v>10.268280559837185</v>
      </c>
      <c r="F60" s="64">
        <v>24.740911801915271</v>
      </c>
      <c r="G60" s="64">
        <v>27.663093561553566</v>
      </c>
      <c r="H60" s="64">
        <v>64.7</v>
      </c>
      <c r="I60" s="68">
        <v>177</v>
      </c>
      <c r="J60" s="74">
        <v>3.5988983095993357</v>
      </c>
      <c r="K60" s="74"/>
      <c r="L60" s="74"/>
      <c r="M60" s="74"/>
      <c r="N60" s="74"/>
      <c r="O60" s="74"/>
      <c r="P60" s="74"/>
      <c r="Q60" s="74"/>
      <c r="R60" s="74"/>
      <c r="S60" s="74"/>
      <c r="T60" s="74"/>
      <c r="U60" s="74"/>
      <c r="V60" s="74"/>
      <c r="W60" s="74"/>
      <c r="X60" s="74"/>
      <c r="Y60" s="74"/>
      <c r="Z60" s="74"/>
    </row>
    <row r="61" spans="1:26" x14ac:dyDescent="0.25">
      <c r="A61" s="52" t="str">
        <f>CONCATENATE(C56," - ",D61,"%")</f>
        <v>CO emissions - 30%</v>
      </c>
      <c r="C61" s="123"/>
      <c r="D61" s="94">
        <v>30</v>
      </c>
      <c r="E61" s="64" t="e">
        <v>#N/A</v>
      </c>
      <c r="F61" s="64" t="e">
        <v>#N/A</v>
      </c>
      <c r="G61" s="64" t="e">
        <v>#N/A</v>
      </c>
      <c r="H61" s="64">
        <v>52.8</v>
      </c>
      <c r="I61" s="68">
        <v>169</v>
      </c>
      <c r="J61" s="74" t="e">
        <v>#N/A</v>
      </c>
      <c r="K61" s="74"/>
      <c r="L61" s="74"/>
      <c r="M61" s="74"/>
      <c r="N61" s="74"/>
      <c r="O61" s="74"/>
      <c r="P61" s="74"/>
      <c r="Q61" s="74"/>
      <c r="R61" s="74"/>
      <c r="S61" s="74"/>
      <c r="T61" s="74"/>
      <c r="U61" s="74"/>
      <c r="V61" s="74"/>
      <c r="W61" s="74"/>
      <c r="X61" s="74"/>
      <c r="Y61" s="74"/>
      <c r="Z61" s="74"/>
    </row>
    <row r="62" spans="1:26" x14ac:dyDescent="0.25">
      <c r="A62" s="52" t="str">
        <f>CONCATENATE(C56," - ",D62,"%")</f>
        <v>CO emissions - 40%</v>
      </c>
      <c r="C62" s="123"/>
      <c r="D62" s="94">
        <v>40</v>
      </c>
      <c r="E62" s="64">
        <v>8.57184426440298</v>
      </c>
      <c r="F62" s="64">
        <v>22.678469221109872</v>
      </c>
      <c r="G62" s="64">
        <v>24.645939970021466</v>
      </c>
      <c r="H62" s="64">
        <v>40.700000000000003</v>
      </c>
      <c r="I62" s="68">
        <v>157.5</v>
      </c>
      <c r="J62" s="74">
        <v>3.9824676997622555</v>
      </c>
      <c r="K62" s="74"/>
      <c r="L62" s="74"/>
      <c r="M62" s="74"/>
      <c r="N62" s="74"/>
      <c r="O62" s="74"/>
      <c r="P62" s="74"/>
      <c r="Q62" s="74"/>
      <c r="R62" s="74"/>
      <c r="S62" s="74"/>
      <c r="T62" s="74"/>
      <c r="U62" s="74"/>
      <c r="V62" s="74"/>
      <c r="W62" s="74"/>
      <c r="X62" s="74"/>
      <c r="Y62" s="74"/>
      <c r="Z62" s="74"/>
    </row>
    <row r="63" spans="1:26" x14ac:dyDescent="0.25">
      <c r="A63" s="52" t="str">
        <f>CONCATENATE(C56," - ",D63,"%")</f>
        <v>CO emissions - 50%</v>
      </c>
      <c r="C63" s="123"/>
      <c r="D63" s="94">
        <v>50</v>
      </c>
      <c r="E63" s="64" t="e">
        <v>#N/A</v>
      </c>
      <c r="F63" s="64" t="e">
        <v>#N/A</v>
      </c>
      <c r="G63" s="64" t="e">
        <v>#N/A</v>
      </c>
      <c r="H63" s="64">
        <v>36.1</v>
      </c>
      <c r="I63" s="68" t="e">
        <v>#N/A</v>
      </c>
      <c r="J63" s="74" t="e">
        <v>#N/A</v>
      </c>
      <c r="K63" s="74"/>
      <c r="L63" s="74"/>
      <c r="M63" s="74"/>
      <c r="N63" s="74"/>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6" t="e">
        <v>#N/A</v>
      </c>
      <c r="F64" s="116" t="e">
        <v>#N/A</v>
      </c>
      <c r="G64" s="116" t="e">
        <v>#N/A</v>
      </c>
      <c r="H64" s="116">
        <v>27.6</v>
      </c>
      <c r="I64" s="112" t="e">
        <v>#N/A</v>
      </c>
      <c r="J64" s="74" t="e">
        <v>#N/A</v>
      </c>
      <c r="K64" s="74"/>
      <c r="L64" s="74"/>
      <c r="M64" s="74"/>
      <c r="N64" s="74"/>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41" t="e">
        <v>#N/A</v>
      </c>
      <c r="J65" s="73" t="e">
        <v>#N/A</v>
      </c>
      <c r="K65" s="73"/>
      <c r="L65" s="73"/>
      <c r="M65" s="73"/>
      <c r="N65" s="73"/>
      <c r="O65" s="73"/>
      <c r="P65" s="73"/>
      <c r="Q65" s="73"/>
      <c r="R65" s="73"/>
      <c r="S65" s="73"/>
      <c r="T65" s="73"/>
      <c r="U65" s="73"/>
      <c r="V65" s="73"/>
      <c r="W65" s="73"/>
      <c r="X65" s="73"/>
      <c r="Y65" s="73"/>
      <c r="Z65" s="73"/>
    </row>
    <row r="66" spans="1:26" x14ac:dyDescent="0.25">
      <c r="A66" s="52" t="str">
        <f>CONCATENATE(C65," - ",D66,"%")</f>
        <v>NOx emissions - 0%</v>
      </c>
      <c r="C66" s="122" t="s">
        <v>124</v>
      </c>
      <c r="D66" s="11">
        <v>0</v>
      </c>
      <c r="E66" s="20">
        <v>118.4676046764253</v>
      </c>
      <c r="F66" s="20">
        <v>31.850424923241619</v>
      </c>
      <c r="G66" s="20">
        <v>87.282414453114043</v>
      </c>
      <c r="H66" s="20">
        <v>26.9</v>
      </c>
      <c r="I66" s="69">
        <v>16.5</v>
      </c>
      <c r="J66" s="74">
        <v>35.699459906553514</v>
      </c>
      <c r="K66" s="74"/>
      <c r="L66" s="74"/>
      <c r="M66" s="74"/>
      <c r="N66" s="74"/>
      <c r="O66" s="74"/>
      <c r="P66" s="74"/>
      <c r="Q66" s="74"/>
      <c r="R66" s="74"/>
      <c r="S66" s="74"/>
      <c r="T66" s="74"/>
      <c r="U66" s="74"/>
      <c r="V66" s="74"/>
      <c r="W66" s="74"/>
      <c r="X66" s="74"/>
      <c r="Y66" s="74"/>
      <c r="Z66" s="74"/>
    </row>
    <row r="67" spans="1:26" ht="15" customHeight="1" x14ac:dyDescent="0.25">
      <c r="A67" s="52" t="str">
        <f>CONCATENATE(C65," - ",D67,"%")</f>
        <v>NOx emissions - 10%</v>
      </c>
      <c r="C67" s="123"/>
      <c r="D67" s="94">
        <v>10</v>
      </c>
      <c r="E67" s="64" t="e">
        <v>#N/A</v>
      </c>
      <c r="F67" s="64" t="e">
        <v>#N/A</v>
      </c>
      <c r="G67" s="64" t="e">
        <v>#N/A</v>
      </c>
      <c r="H67" s="64">
        <v>19.8</v>
      </c>
      <c r="I67" s="68">
        <v>14.6</v>
      </c>
      <c r="J67" s="74" t="e">
        <v>#N/A</v>
      </c>
      <c r="K67" s="74"/>
      <c r="L67" s="74"/>
      <c r="M67" s="74"/>
      <c r="N67" s="74"/>
      <c r="O67" s="74"/>
      <c r="P67" s="74"/>
      <c r="Q67" s="74"/>
      <c r="R67" s="74"/>
      <c r="S67" s="74"/>
      <c r="T67" s="74"/>
      <c r="U67" s="74"/>
      <c r="V67" s="74"/>
      <c r="W67" s="74"/>
      <c r="X67" s="74"/>
      <c r="Y67" s="74"/>
      <c r="Z67" s="74"/>
    </row>
    <row r="68" spans="1:26" x14ac:dyDescent="0.25">
      <c r="A68" s="52" t="str">
        <f>CONCATENATE(C65," - ",D68,"%")</f>
        <v>NOx emissions - 23%</v>
      </c>
      <c r="C68" s="123"/>
      <c r="D68" s="94">
        <v>23</v>
      </c>
      <c r="E68" s="64">
        <v>105.10985373069701</v>
      </c>
      <c r="F68" s="64">
        <v>28.864397102234484</v>
      </c>
      <c r="G68" s="64">
        <v>94.636899026367459</v>
      </c>
      <c r="H68" s="64">
        <v>13.7</v>
      </c>
      <c r="I68" s="68">
        <v>12</v>
      </c>
      <c r="J68" s="74">
        <v>19.787300669014797</v>
      </c>
      <c r="K68" s="74"/>
      <c r="L68" s="74"/>
      <c r="M68" s="74"/>
      <c r="N68" s="74"/>
      <c r="O68" s="74"/>
      <c r="P68" s="74"/>
      <c r="Q68" s="74"/>
      <c r="R68" s="74"/>
      <c r="S68" s="74"/>
      <c r="T68" s="74"/>
      <c r="U68" s="74"/>
      <c r="V68" s="74"/>
      <c r="W68" s="74"/>
      <c r="X68" s="74"/>
      <c r="Y68" s="74"/>
      <c r="Z68" s="74"/>
    </row>
    <row r="69" spans="1:26" x14ac:dyDescent="0.25">
      <c r="A69" s="52" t="str">
        <f>CONCATENATE(C65," - ",D69,"%")</f>
        <v>NOx emissions - 30%</v>
      </c>
      <c r="C69" s="123"/>
      <c r="D69" s="94">
        <v>30</v>
      </c>
      <c r="E69" s="64" t="e">
        <v>#N/A</v>
      </c>
      <c r="F69" s="64" t="e">
        <v>#N/A</v>
      </c>
      <c r="G69" s="64" t="e">
        <v>#N/A</v>
      </c>
      <c r="H69" s="64">
        <v>11.6</v>
      </c>
      <c r="I69" s="68">
        <v>11.2</v>
      </c>
      <c r="J69" s="74" t="e">
        <v>#N/A</v>
      </c>
      <c r="K69" s="74"/>
      <c r="L69" s="74"/>
      <c r="M69" s="74"/>
      <c r="N69" s="74"/>
      <c r="O69" s="74"/>
      <c r="P69" s="74"/>
      <c r="Q69" s="74"/>
      <c r="R69" s="74"/>
      <c r="S69" s="74"/>
      <c r="T69" s="74"/>
      <c r="U69" s="74"/>
      <c r="V69" s="74"/>
      <c r="W69" s="74"/>
      <c r="X69" s="74"/>
      <c r="Y69" s="74"/>
      <c r="Z69" s="74"/>
    </row>
    <row r="70" spans="1:26" x14ac:dyDescent="0.25">
      <c r="A70" s="52" t="str">
        <f>CONCATENATE(C65," - ",D70,"%")</f>
        <v>NOx emissions - 40%</v>
      </c>
      <c r="C70" s="123"/>
      <c r="D70" s="94">
        <v>40</v>
      </c>
      <c r="E70" s="64">
        <v>103.96521032750425</v>
      </c>
      <c r="F70" s="64">
        <v>25.867628955328449</v>
      </c>
      <c r="G70" s="64">
        <v>94.234476355964432</v>
      </c>
      <c r="H70" s="64">
        <v>8.6999999999999993</v>
      </c>
      <c r="I70" s="68">
        <v>10</v>
      </c>
      <c r="J70" s="74">
        <v>12.404173588148385</v>
      </c>
      <c r="K70" s="74"/>
      <c r="L70" s="74"/>
      <c r="M70" s="74"/>
      <c r="N70" s="74"/>
      <c r="O70" s="74"/>
      <c r="P70" s="74"/>
      <c r="Q70" s="74"/>
      <c r="R70" s="74"/>
      <c r="S70" s="74"/>
      <c r="T70" s="74"/>
      <c r="U70" s="74"/>
      <c r="V70" s="74"/>
      <c r="W70" s="74"/>
      <c r="X70" s="74"/>
      <c r="Y70" s="74"/>
      <c r="Z70" s="74"/>
    </row>
    <row r="71" spans="1:26" x14ac:dyDescent="0.25">
      <c r="A71" s="52" t="str">
        <f>CONCATENATE(C65," - ",D71,"%")</f>
        <v>NOx emissions - 50%</v>
      </c>
      <c r="C71" s="123"/>
      <c r="D71" s="94">
        <v>50</v>
      </c>
      <c r="E71" s="64" t="e">
        <v>#N/A</v>
      </c>
      <c r="F71" s="64" t="e">
        <v>#N/A</v>
      </c>
      <c r="G71" s="64" t="e">
        <v>#N/A</v>
      </c>
      <c r="H71" s="64">
        <v>8.3000000000000007</v>
      </c>
      <c r="I71" s="68" t="e">
        <v>#N/A</v>
      </c>
      <c r="J71" s="74" t="e">
        <v>#N/A</v>
      </c>
      <c r="K71" s="74"/>
      <c r="L71" s="74"/>
      <c r="M71" s="74"/>
      <c r="N71" s="74"/>
      <c r="O71" s="74"/>
      <c r="P71" s="74"/>
      <c r="Q71" s="74"/>
      <c r="R71" s="74"/>
      <c r="S71" s="74"/>
      <c r="T71" s="74"/>
      <c r="U71" s="74"/>
      <c r="V71" s="74"/>
      <c r="W71" s="74"/>
      <c r="X71" s="74"/>
      <c r="Y71" s="74"/>
      <c r="Z71" s="74"/>
    </row>
    <row r="72" spans="1:26" ht="15.75" thickBot="1" x14ac:dyDescent="0.3">
      <c r="A72" s="52" t="str">
        <f>CONCATENATE(C65," - ",D72,"%")</f>
        <v>NOx emissions - 60%</v>
      </c>
      <c r="C72" s="124"/>
      <c r="D72" s="95">
        <v>60</v>
      </c>
      <c r="E72" s="116" t="e">
        <v>#N/A</v>
      </c>
      <c r="F72" s="116" t="e">
        <v>#N/A</v>
      </c>
      <c r="G72" s="116" t="e">
        <v>#N/A</v>
      </c>
      <c r="H72" s="116">
        <v>6.4</v>
      </c>
      <c r="I72" s="112" t="e">
        <v>#N/A</v>
      </c>
      <c r="J72" s="74" t="e">
        <v>#N/A</v>
      </c>
      <c r="K72" s="74"/>
      <c r="L72" s="74"/>
      <c r="M72" s="74"/>
      <c r="N72" s="74"/>
      <c r="O72" s="74"/>
      <c r="P72" s="74"/>
      <c r="Q72" s="74"/>
      <c r="R72" s="74"/>
      <c r="S72" s="74"/>
      <c r="T72" s="74"/>
      <c r="U72" s="74"/>
      <c r="V72" s="74"/>
      <c r="W72" s="74"/>
      <c r="X72" s="74"/>
      <c r="Y72" s="74"/>
      <c r="Z72" s="74"/>
    </row>
    <row r="73" spans="1:26" ht="19.5" thickBot="1" x14ac:dyDescent="0.35">
      <c r="C73" s="40" t="str">
        <f>List!$B$5</f>
        <v>Qtest (input)</v>
      </c>
      <c r="D73" s="45" t="s">
        <v>194</v>
      </c>
      <c r="E73" s="41" t="e">
        <v>#N/A</v>
      </c>
      <c r="F73" s="41" t="e">
        <v>#N/A</v>
      </c>
      <c r="G73" s="41" t="e">
        <v>#N/A</v>
      </c>
      <c r="H73" s="41" t="e">
        <v>#N/A</v>
      </c>
      <c r="I73" s="41" t="e">
        <v>#N/A</v>
      </c>
      <c r="J73" s="73" t="e">
        <v>#N/A</v>
      </c>
      <c r="K73" s="73"/>
      <c r="L73" s="73"/>
      <c r="M73" s="73"/>
      <c r="N73" s="73"/>
      <c r="O73" s="73"/>
      <c r="P73" s="73"/>
      <c r="Q73" s="73"/>
      <c r="R73" s="73"/>
      <c r="S73" s="73"/>
      <c r="T73" s="73"/>
      <c r="U73" s="73"/>
      <c r="V73" s="73"/>
      <c r="W73" s="73"/>
      <c r="X73" s="73"/>
      <c r="Y73" s="73"/>
      <c r="Z73" s="73"/>
    </row>
    <row r="74" spans="1:26" x14ac:dyDescent="0.25">
      <c r="A74" s="52" t="str">
        <f>CONCATENATE(C73," - ",D74,"%")</f>
        <v>Qtest (input) - 0%</v>
      </c>
      <c r="C74" s="122" t="s">
        <v>124</v>
      </c>
      <c r="D74" s="11">
        <v>0</v>
      </c>
      <c r="E74" s="20">
        <v>10.984186666666668</v>
      </c>
      <c r="F74" s="20">
        <v>7.913371855527072</v>
      </c>
      <c r="G74" s="20">
        <v>19.019280928731273</v>
      </c>
      <c r="H74" s="20">
        <v>21.975427546416793</v>
      </c>
      <c r="I74" s="69">
        <v>28.671802463994442</v>
      </c>
      <c r="J74" s="74">
        <v>55.770507787879779</v>
      </c>
      <c r="K74" s="74"/>
      <c r="L74" s="74"/>
      <c r="M74" s="74"/>
      <c r="N74" s="74"/>
      <c r="O74" s="74"/>
      <c r="P74" s="74"/>
      <c r="Q74" s="74"/>
      <c r="R74" s="74"/>
      <c r="S74" s="74"/>
      <c r="T74" s="74"/>
      <c r="U74" s="74"/>
      <c r="V74" s="74"/>
      <c r="W74" s="74"/>
      <c r="X74" s="74"/>
      <c r="Y74" s="74"/>
      <c r="Z74" s="74"/>
    </row>
    <row r="75" spans="1:26" x14ac:dyDescent="0.25">
      <c r="A75" s="52" t="str">
        <f>CONCATENATE(C73," - ",D75,"%")</f>
        <v>Qtest (input) - 10%</v>
      </c>
      <c r="C75" s="123"/>
      <c r="D75" s="94">
        <v>10</v>
      </c>
      <c r="E75" s="64" t="e">
        <v>#N/A</v>
      </c>
      <c r="F75" s="64" t="e">
        <v>#N/A</v>
      </c>
      <c r="G75" s="64" t="e">
        <v>#N/A</v>
      </c>
      <c r="H75" s="64">
        <v>21.371844336040251</v>
      </c>
      <c r="I75" s="68">
        <v>28.750991981016831</v>
      </c>
      <c r="J75" s="74" t="e">
        <v>#N/A</v>
      </c>
      <c r="K75" s="74"/>
      <c r="L75" s="74"/>
      <c r="M75" s="74"/>
      <c r="N75" s="74"/>
      <c r="O75" s="74"/>
      <c r="P75" s="74"/>
      <c r="Q75" s="74"/>
      <c r="R75" s="74"/>
      <c r="S75" s="74"/>
      <c r="T75" s="74"/>
      <c r="U75" s="74"/>
      <c r="V75" s="74"/>
      <c r="W75" s="74"/>
      <c r="X75" s="74"/>
      <c r="Y75" s="74"/>
      <c r="Z75" s="74"/>
    </row>
    <row r="76" spans="1:26" x14ac:dyDescent="0.25">
      <c r="A76" s="52" t="str">
        <f>CONCATENATE(C73," - ",D76,"%")</f>
        <v>Qtest (input) - 20%</v>
      </c>
      <c r="C76" s="123"/>
      <c r="D76" s="94">
        <v>20</v>
      </c>
      <c r="E76" s="64" t="e">
        <v>#N/A</v>
      </c>
      <c r="F76" s="64" t="e">
        <v>#N/A</v>
      </c>
      <c r="G76" s="64" t="e">
        <v>#N/A</v>
      </c>
      <c r="H76" s="64" t="e">
        <v>#N/A</v>
      </c>
      <c r="I76" s="68" t="e">
        <v>#N/A</v>
      </c>
      <c r="J76" s="74" t="e">
        <v>#N/A</v>
      </c>
      <c r="K76" s="74"/>
      <c r="L76" s="74"/>
      <c r="M76" s="74"/>
      <c r="N76" s="74"/>
      <c r="O76" s="74"/>
      <c r="P76" s="74"/>
      <c r="Q76" s="74"/>
      <c r="R76" s="74"/>
      <c r="S76" s="74"/>
      <c r="T76" s="74"/>
      <c r="U76" s="74"/>
      <c r="V76" s="74"/>
      <c r="W76" s="74"/>
      <c r="X76" s="74"/>
      <c r="Y76" s="74"/>
      <c r="Z76" s="74"/>
    </row>
    <row r="77" spans="1:26" x14ac:dyDescent="0.25">
      <c r="A77" s="52" t="str">
        <f>CONCATENATE(C73," - ",D77,"%")</f>
        <v>Qtest (input) - 23%</v>
      </c>
      <c r="C77" s="123"/>
      <c r="D77" s="94">
        <v>23</v>
      </c>
      <c r="E77" s="64">
        <v>10.348497682777777</v>
      </c>
      <c r="F77" s="64">
        <v>7.3260130078763659</v>
      </c>
      <c r="G77" s="64">
        <v>17.812000322573944</v>
      </c>
      <c r="H77" s="64">
        <v>20.67523963168922</v>
      </c>
      <c r="I77" s="68">
        <v>28.130288863855633</v>
      </c>
      <c r="J77" s="74">
        <v>52.366448224391249</v>
      </c>
      <c r="K77" s="74"/>
      <c r="L77" s="74"/>
      <c r="M77" s="74"/>
      <c r="N77" s="74"/>
      <c r="O77" s="74"/>
      <c r="P77" s="74"/>
      <c r="Q77" s="74"/>
      <c r="R77" s="74"/>
      <c r="S77" s="74"/>
      <c r="T77" s="74"/>
      <c r="U77" s="74"/>
      <c r="V77" s="74"/>
      <c r="W77" s="74"/>
      <c r="X77" s="74"/>
      <c r="Y77" s="74"/>
      <c r="Z77" s="74"/>
    </row>
    <row r="78" spans="1:26" x14ac:dyDescent="0.25">
      <c r="A78" s="52" t="str">
        <f>CONCATENATE(C73," - ",D78,"%")</f>
        <v>Qtest (input) - 30%</v>
      </c>
      <c r="C78" s="123"/>
      <c r="D78" s="94">
        <v>30</v>
      </c>
      <c r="E78" s="64" t="e">
        <v>#N/A</v>
      </c>
      <c r="F78" s="64" t="e">
        <v>#N/A</v>
      </c>
      <c r="G78" s="64" t="e">
        <v>#N/A</v>
      </c>
      <c r="H78" s="64">
        <v>20.145086000212562</v>
      </c>
      <c r="I78" s="68">
        <v>27.676548156242404</v>
      </c>
      <c r="J78" s="74" t="e">
        <v>#N/A</v>
      </c>
      <c r="K78" s="74"/>
      <c r="L78" s="74"/>
      <c r="M78" s="74"/>
      <c r="N78" s="74"/>
      <c r="O78" s="74"/>
      <c r="P78" s="74"/>
      <c r="Q78" s="74"/>
      <c r="R78" s="74"/>
      <c r="S78" s="74"/>
      <c r="T78" s="74"/>
      <c r="U78" s="74"/>
      <c r="V78" s="74"/>
      <c r="W78" s="74"/>
      <c r="X78" s="74"/>
      <c r="Y78" s="74"/>
      <c r="Z78" s="74"/>
    </row>
    <row r="79" spans="1:26" x14ac:dyDescent="0.25">
      <c r="A79" s="52" t="str">
        <f>CONCATENATE(C73," - ",D79,"%")</f>
        <v>Qtest (input) - 40%</v>
      </c>
      <c r="C79" s="123"/>
      <c r="D79" s="94">
        <v>40</v>
      </c>
      <c r="E79" s="64">
        <v>9.7186026666666656</v>
      </c>
      <c r="F79" s="64">
        <v>6.9794712182747336</v>
      </c>
      <c r="G79" s="64">
        <v>16.782196005255201</v>
      </c>
      <c r="H79" s="64">
        <v>19.664409654433452</v>
      </c>
      <c r="I79" s="68">
        <v>27.217572863582333</v>
      </c>
      <c r="J79" s="74">
        <v>49.035713354130856</v>
      </c>
      <c r="K79" s="74"/>
      <c r="L79" s="74"/>
      <c r="M79" s="74"/>
      <c r="N79" s="74"/>
      <c r="O79" s="74"/>
      <c r="P79" s="74"/>
      <c r="Q79" s="74"/>
      <c r="R79" s="74"/>
      <c r="S79" s="74"/>
      <c r="T79" s="74"/>
      <c r="U79" s="74"/>
      <c r="V79" s="74"/>
      <c r="W79" s="74"/>
      <c r="X79" s="74"/>
      <c r="Y79" s="74"/>
      <c r="Z79" s="74"/>
    </row>
    <row r="80" spans="1:26" x14ac:dyDescent="0.25">
      <c r="A80" s="52" t="str">
        <f>CONCATENATE(C73," - ",D80,"%")</f>
        <v>Qtest (input) - 50%</v>
      </c>
      <c r="C80" s="123"/>
      <c r="D80" s="94">
        <v>50</v>
      </c>
      <c r="E80" s="64" t="e">
        <v>#N/A</v>
      </c>
      <c r="F80" s="64" t="e">
        <v>#N/A</v>
      </c>
      <c r="G80" s="64" t="e">
        <v>#N/A</v>
      </c>
      <c r="H80" s="64">
        <v>18.935322489987851</v>
      </c>
      <c r="I80" s="68" t="e">
        <v>#N/A</v>
      </c>
      <c r="J80" s="74" t="e">
        <v>#N/A</v>
      </c>
      <c r="K80" s="74"/>
      <c r="L80" s="74"/>
      <c r="M80" s="74"/>
      <c r="N80" s="74"/>
      <c r="O80" s="74"/>
      <c r="P80" s="74"/>
      <c r="Q80" s="74"/>
      <c r="R80" s="74"/>
      <c r="S80" s="74"/>
      <c r="T80" s="74"/>
      <c r="U80" s="74"/>
      <c r="V80" s="74"/>
      <c r="W80" s="74"/>
      <c r="X80" s="74"/>
      <c r="Y80" s="74"/>
      <c r="Z80" s="74"/>
    </row>
    <row r="81" spans="1:26" ht="15.75" thickBot="1" x14ac:dyDescent="0.3">
      <c r="A81" s="52" t="str">
        <f>CONCATENATE(C73," - ",D81,"%")</f>
        <v>Qtest (input) - 60%</v>
      </c>
      <c r="C81" s="124"/>
      <c r="D81" s="95">
        <v>60</v>
      </c>
      <c r="E81" s="19" t="e">
        <v>#N/A</v>
      </c>
      <c r="F81" s="19" t="e">
        <v>#N/A</v>
      </c>
      <c r="G81" s="19" t="e">
        <v>#N/A</v>
      </c>
      <c r="H81" s="19">
        <v>18.134115984001383</v>
      </c>
      <c r="I81" s="70" t="e">
        <v>#N/A</v>
      </c>
      <c r="J81" s="74" t="e">
        <v>#N/A</v>
      </c>
      <c r="K81" s="74"/>
      <c r="L81" s="74"/>
      <c r="M81" s="74"/>
      <c r="N81" s="74"/>
      <c r="O81" s="74"/>
      <c r="P81" s="74"/>
      <c r="Q81" s="74"/>
      <c r="R81" s="74"/>
      <c r="S81" s="74"/>
      <c r="T81" s="74"/>
      <c r="U81" s="74"/>
      <c r="V81" s="74"/>
      <c r="W81" s="74"/>
      <c r="X81" s="74"/>
      <c r="Y81" s="74"/>
      <c r="Z81" s="74"/>
    </row>
    <row r="82" spans="1:26" ht="19.5" thickBot="1" x14ac:dyDescent="0.35">
      <c r="C82" s="40" t="str">
        <f>List!$B$11</f>
        <v>Flue gases temperatures</v>
      </c>
      <c r="D82" s="45" t="s">
        <v>195</v>
      </c>
      <c r="E82" s="41" t="e">
        <v>#N/A</v>
      </c>
      <c r="F82" s="41" t="e">
        <v>#N/A</v>
      </c>
      <c r="G82" s="41" t="e">
        <v>#N/A</v>
      </c>
      <c r="H82" s="41" t="e">
        <v>#N/A</v>
      </c>
      <c r="I82" s="41" t="e">
        <v>#N/A</v>
      </c>
      <c r="J82" s="73" t="e">
        <v>#N/A</v>
      </c>
      <c r="K82" s="73"/>
      <c r="L82" s="73"/>
      <c r="M82" s="73"/>
      <c r="N82" s="73"/>
      <c r="O82" s="73"/>
      <c r="P82" s="73"/>
      <c r="Q82" s="73"/>
      <c r="R82" s="73"/>
      <c r="S82" s="73"/>
      <c r="T82" s="73"/>
      <c r="U82" s="73"/>
      <c r="V82" s="73"/>
      <c r="W82" s="73"/>
      <c r="X82" s="73"/>
      <c r="Y82" s="73"/>
      <c r="Z82" s="73"/>
    </row>
    <row r="83" spans="1:26" x14ac:dyDescent="0.25">
      <c r="A83" s="52" t="str">
        <f>CONCATENATE(C82," - ",D83,"%")</f>
        <v>Flue gases temperatures - 0%</v>
      </c>
      <c r="C83" s="122" t="s">
        <v>124</v>
      </c>
      <c r="D83" s="11">
        <v>0</v>
      </c>
      <c r="E83" s="20">
        <v>255.4</v>
      </c>
      <c r="F83" s="20">
        <v>134.4</v>
      </c>
      <c r="G83" s="20">
        <v>169.4</v>
      </c>
      <c r="H83" s="20">
        <v>144.4</v>
      </c>
      <c r="I83" s="69">
        <v>98.2</v>
      </c>
      <c r="J83" s="74">
        <v>62.75</v>
      </c>
      <c r="K83" s="74"/>
      <c r="L83" s="74"/>
      <c r="M83" s="74"/>
      <c r="N83" s="74"/>
      <c r="O83" s="74"/>
      <c r="P83" s="74"/>
      <c r="Q83" s="74"/>
      <c r="R83" s="74"/>
      <c r="S83" s="74"/>
      <c r="T83" s="74"/>
      <c r="U83" s="74"/>
      <c r="V83" s="74"/>
      <c r="W83" s="74"/>
      <c r="X83" s="74"/>
      <c r="Y83" s="74"/>
      <c r="Z83" s="74"/>
    </row>
    <row r="84" spans="1:26" x14ac:dyDescent="0.25">
      <c r="A84" s="52" t="str">
        <f>CONCATENATE(C82," - ",D84,"%")</f>
        <v>Flue gases temperatures - 10%</v>
      </c>
      <c r="C84" s="123"/>
      <c r="D84" s="94">
        <v>10</v>
      </c>
      <c r="E84" s="64" t="e">
        <v>#N/A</v>
      </c>
      <c r="F84" s="64" t="e">
        <v>#N/A</v>
      </c>
      <c r="G84" s="64" t="e">
        <v>#N/A</v>
      </c>
      <c r="H84" s="64">
        <v>142.30000000000001</v>
      </c>
      <c r="I84" s="68">
        <v>99.3</v>
      </c>
      <c r="J84" s="74" t="e">
        <v>#N/A</v>
      </c>
      <c r="K84" s="74"/>
      <c r="L84" s="74"/>
      <c r="M84" s="74"/>
      <c r="N84" s="74"/>
      <c r="O84" s="74"/>
      <c r="P84" s="74"/>
      <c r="Q84" s="74"/>
      <c r="R84" s="74"/>
      <c r="S84" s="74"/>
      <c r="T84" s="74"/>
      <c r="U84" s="74"/>
      <c r="V84" s="74"/>
      <c r="W84" s="74"/>
      <c r="X84" s="74"/>
      <c r="Y84" s="74"/>
      <c r="Z84" s="74"/>
    </row>
    <row r="85" spans="1:26" x14ac:dyDescent="0.25">
      <c r="A85" s="52" t="str">
        <f>CONCATENATE(C82," - ",D85,"%")</f>
        <v>Flue gases temperatures - 20%</v>
      </c>
      <c r="C85" s="123"/>
      <c r="D85" s="94">
        <v>20</v>
      </c>
      <c r="E85" s="64">
        <v>244.6</v>
      </c>
      <c r="F85" s="64" t="e">
        <v>#N/A</v>
      </c>
      <c r="G85" s="64" t="e">
        <v>#N/A</v>
      </c>
      <c r="H85" s="64" t="e">
        <v>#N/A</v>
      </c>
      <c r="I85" s="68" t="e">
        <v>#N/A</v>
      </c>
      <c r="J85" s="74" t="e">
        <v>#N/A</v>
      </c>
      <c r="K85" s="74"/>
      <c r="L85" s="74"/>
      <c r="M85" s="74"/>
      <c r="N85" s="74"/>
      <c r="O85" s="74"/>
      <c r="P85" s="74"/>
      <c r="Q85" s="74"/>
      <c r="R85" s="74"/>
      <c r="S85" s="74"/>
      <c r="T85" s="74"/>
      <c r="U85" s="74"/>
      <c r="V85" s="74"/>
      <c r="W85" s="74"/>
      <c r="X85" s="74"/>
      <c r="Y85" s="74"/>
      <c r="Z85" s="74"/>
    </row>
    <row r="86" spans="1:26" x14ac:dyDescent="0.25">
      <c r="A86" s="52" t="str">
        <f>CONCATENATE(C82," - ",D86,"%")</f>
        <v>Flue gases temperatures - 23%</v>
      </c>
      <c r="C86" s="123"/>
      <c r="D86" s="94">
        <v>23</v>
      </c>
      <c r="E86" s="64">
        <v>244.6</v>
      </c>
      <c r="F86" s="64">
        <v>124.4</v>
      </c>
      <c r="G86" s="64">
        <v>167.6</v>
      </c>
      <c r="H86" s="64">
        <v>139.4</v>
      </c>
      <c r="I86" s="68">
        <v>98.8</v>
      </c>
      <c r="J86" s="74">
        <v>61.96</v>
      </c>
      <c r="K86" s="74"/>
      <c r="L86" s="74"/>
      <c r="M86" s="74"/>
      <c r="N86" s="74"/>
      <c r="O86" s="74"/>
      <c r="P86" s="74"/>
      <c r="Q86" s="74"/>
      <c r="R86" s="74"/>
      <c r="S86" s="74"/>
      <c r="T86" s="74"/>
      <c r="U86" s="74"/>
      <c r="V86" s="74"/>
      <c r="W86" s="74"/>
      <c r="X86" s="74"/>
      <c r="Y86" s="74"/>
      <c r="Z86" s="74"/>
    </row>
    <row r="87" spans="1:26" x14ac:dyDescent="0.25">
      <c r="A87" s="52" t="str">
        <f>CONCATENATE(C82," - ",D87,"%")</f>
        <v>Flue gases temperatures - 30%</v>
      </c>
      <c r="C87" s="123"/>
      <c r="D87" s="94">
        <v>30</v>
      </c>
      <c r="E87" s="64">
        <v>240.3</v>
      </c>
      <c r="F87" s="64" t="e">
        <v>#N/A</v>
      </c>
      <c r="G87" s="64" t="e">
        <v>#N/A</v>
      </c>
      <c r="H87" s="64">
        <v>138.30000000000001</v>
      </c>
      <c r="I87" s="68">
        <v>98.2</v>
      </c>
      <c r="J87" s="74" t="e">
        <v>#N/A</v>
      </c>
      <c r="K87" s="74"/>
      <c r="L87" s="74"/>
      <c r="M87" s="74"/>
      <c r="N87" s="74"/>
      <c r="O87" s="74"/>
      <c r="P87" s="74"/>
      <c r="Q87" s="74"/>
      <c r="R87" s="74"/>
      <c r="S87" s="74"/>
      <c r="T87" s="74"/>
      <c r="U87" s="74"/>
      <c r="V87" s="74"/>
      <c r="W87" s="74"/>
      <c r="X87" s="74"/>
      <c r="Y87" s="74"/>
      <c r="Z87" s="74"/>
    </row>
    <row r="88" spans="1:26" x14ac:dyDescent="0.25">
      <c r="A88" s="52" t="str">
        <f>CONCATENATE(C82," - ",D88,"%")</f>
        <v>Flue gases temperatures - 40%</v>
      </c>
      <c r="C88" s="123"/>
      <c r="D88" s="94">
        <v>40</v>
      </c>
      <c r="E88" s="64">
        <v>240.3</v>
      </c>
      <c r="F88" s="64">
        <v>117.8</v>
      </c>
      <c r="G88" s="64">
        <v>167.6</v>
      </c>
      <c r="H88" s="64">
        <v>135.80000000000001</v>
      </c>
      <c r="I88" s="68">
        <v>97.5</v>
      </c>
      <c r="J88" s="74">
        <v>61.17</v>
      </c>
      <c r="K88" s="74"/>
      <c r="L88" s="74"/>
      <c r="M88" s="74"/>
      <c r="N88" s="74"/>
      <c r="O88" s="74"/>
      <c r="P88" s="74"/>
      <c r="Q88" s="74"/>
      <c r="R88" s="74"/>
      <c r="S88" s="74"/>
      <c r="T88" s="74"/>
      <c r="U88" s="74"/>
      <c r="V88" s="74"/>
      <c r="W88" s="74"/>
      <c r="X88" s="74"/>
      <c r="Y88" s="74"/>
      <c r="Z88" s="74"/>
    </row>
    <row r="89" spans="1:26" x14ac:dyDescent="0.25">
      <c r="A89" s="52" t="str">
        <f>CONCATENATE(C82," - ",D89,"%")</f>
        <v>Flue gases temperatures - 50%</v>
      </c>
      <c r="C89" s="123"/>
      <c r="D89" s="94">
        <v>50</v>
      </c>
      <c r="E89" s="64" t="e">
        <v>#N/A</v>
      </c>
      <c r="F89" s="64" t="e">
        <v>#N/A</v>
      </c>
      <c r="G89" s="64" t="e">
        <v>#N/A</v>
      </c>
      <c r="H89" s="64">
        <v>139.69999999999999</v>
      </c>
      <c r="I89" s="68" t="e">
        <v>#N/A</v>
      </c>
      <c r="J89" s="74" t="e">
        <v>#N/A</v>
      </c>
      <c r="K89" s="74"/>
      <c r="L89" s="74"/>
      <c r="M89" s="74"/>
      <c r="N89" s="74"/>
      <c r="O89" s="74"/>
      <c r="P89" s="74"/>
      <c r="Q89" s="74"/>
      <c r="R89" s="74"/>
      <c r="S89" s="74"/>
      <c r="T89" s="74"/>
      <c r="U89" s="74"/>
      <c r="V89" s="74"/>
      <c r="W89" s="74"/>
      <c r="X89" s="74"/>
      <c r="Y89" s="74"/>
      <c r="Z89" s="74"/>
    </row>
    <row r="90" spans="1:26" ht="15.75" thickBot="1" x14ac:dyDescent="0.3">
      <c r="A90" s="52" t="str">
        <f>CONCATENATE(C82," - ",D90,"%")</f>
        <v>Flue gases temperatures - 60%</v>
      </c>
      <c r="C90" s="124"/>
      <c r="D90" s="95">
        <v>60</v>
      </c>
      <c r="E90" s="116" t="e">
        <v>#N/A</v>
      </c>
      <c r="F90" s="116" t="e">
        <v>#N/A</v>
      </c>
      <c r="G90" s="116" t="e">
        <v>#N/A</v>
      </c>
      <c r="H90" s="116">
        <v>137.6</v>
      </c>
      <c r="I90" s="112" t="e">
        <v>#N/A</v>
      </c>
      <c r="J90" s="74" t="e">
        <v>#N/A</v>
      </c>
      <c r="K90" s="74"/>
      <c r="L90" s="74"/>
      <c r="M90" s="74"/>
      <c r="N90" s="74"/>
      <c r="O90" s="74"/>
      <c r="P90" s="74"/>
      <c r="Q90" s="74"/>
      <c r="R90" s="74"/>
      <c r="S90" s="74"/>
      <c r="T90" s="74"/>
      <c r="U90" s="74"/>
      <c r="V90" s="74"/>
      <c r="W90" s="74"/>
      <c r="X90" s="74"/>
      <c r="Y90" s="74"/>
      <c r="Z90" s="74"/>
    </row>
    <row r="91" spans="1:26" ht="19.5" thickBot="1" x14ac:dyDescent="0.35">
      <c r="C91" s="40" t="str">
        <f>List!$B$9</f>
        <v>CO2 emissions</v>
      </c>
      <c r="D91" s="45" t="s">
        <v>196</v>
      </c>
      <c r="E91" s="41" t="e">
        <v>#N/A</v>
      </c>
      <c r="F91" s="41" t="e">
        <v>#N/A</v>
      </c>
      <c r="G91" s="41" t="e">
        <v>#N/A</v>
      </c>
      <c r="H91" s="41" t="e">
        <v>#N/A</v>
      </c>
      <c r="I91" s="41" t="e">
        <v>#N/A</v>
      </c>
      <c r="J91" s="73" t="e">
        <v>#N/A</v>
      </c>
      <c r="K91" s="73"/>
      <c r="L91" s="73"/>
      <c r="M91" s="73"/>
      <c r="N91" s="73"/>
      <c r="O91" s="73"/>
      <c r="P91" s="73"/>
      <c r="Q91" s="73"/>
      <c r="R91" s="73"/>
      <c r="S91" s="73"/>
      <c r="T91" s="73"/>
      <c r="U91" s="73"/>
      <c r="V91" s="73"/>
      <c r="W91" s="73"/>
      <c r="X91" s="73"/>
      <c r="Y91" s="73"/>
      <c r="Z91" s="73"/>
    </row>
    <row r="92" spans="1:26" x14ac:dyDescent="0.25">
      <c r="A92" s="52" t="str">
        <f>CONCATENATE(C91," - ",D92,"%")</f>
        <v>CO2 emissions - 0%</v>
      </c>
      <c r="C92" s="122" t="s">
        <v>124</v>
      </c>
      <c r="D92" s="11">
        <v>0</v>
      </c>
      <c r="E92" s="20">
        <v>6.1219999999999999</v>
      </c>
      <c r="F92" s="20">
        <v>3.8</v>
      </c>
      <c r="G92" s="20">
        <v>5.2</v>
      </c>
      <c r="H92" s="20">
        <v>5.16</v>
      </c>
      <c r="I92" s="69">
        <v>5.18</v>
      </c>
      <c r="J92" s="74">
        <v>9.4700000000000006</v>
      </c>
      <c r="K92" s="74"/>
      <c r="L92" s="74"/>
      <c r="M92" s="74"/>
      <c r="N92" s="74"/>
      <c r="O92" s="74"/>
      <c r="P92" s="74"/>
      <c r="Q92" s="74"/>
      <c r="R92" s="74"/>
      <c r="S92" s="74"/>
      <c r="T92" s="74"/>
      <c r="U92" s="74"/>
      <c r="V92" s="74"/>
      <c r="W92" s="74"/>
      <c r="X92" s="74"/>
      <c r="Y92" s="74"/>
      <c r="Z92" s="74"/>
    </row>
    <row r="93" spans="1:26" x14ac:dyDescent="0.25">
      <c r="A93" s="52" t="str">
        <f>CONCATENATE(C91," - ",D93,"%")</f>
        <v>CO2 emissions - 10%</v>
      </c>
      <c r="C93" s="123"/>
      <c r="D93" s="94">
        <v>10</v>
      </c>
      <c r="E93" s="64" t="e">
        <v>#N/A</v>
      </c>
      <c r="F93" s="64" t="e">
        <v>#N/A</v>
      </c>
      <c r="G93" s="64" t="e">
        <v>#N/A</v>
      </c>
      <c r="H93" s="64">
        <v>4.8099999999999996</v>
      </c>
      <c r="I93" s="68">
        <v>4.9000000000000004</v>
      </c>
      <c r="J93" s="74" t="e">
        <v>#N/A</v>
      </c>
      <c r="K93" s="74"/>
      <c r="L93" s="74"/>
      <c r="M93" s="74"/>
      <c r="N93" s="74"/>
      <c r="O93" s="74"/>
      <c r="P93" s="74"/>
      <c r="Q93" s="74"/>
      <c r="R93" s="74"/>
      <c r="S93" s="74"/>
      <c r="T93" s="74"/>
      <c r="U93" s="74"/>
      <c r="V93" s="74"/>
      <c r="W93" s="74"/>
      <c r="X93" s="74"/>
      <c r="Y93" s="74"/>
      <c r="Z93" s="74"/>
    </row>
    <row r="94" spans="1:26" x14ac:dyDescent="0.25">
      <c r="A94" s="52" t="str">
        <f>CONCATENATE(C91," - ",D94,"%")</f>
        <v>CO2 emissions - 20%</v>
      </c>
      <c r="C94" s="123"/>
      <c r="D94" s="94">
        <v>20</v>
      </c>
      <c r="E94" s="64" t="e">
        <v>#N/A</v>
      </c>
      <c r="F94" s="64" t="e">
        <v>#N/A</v>
      </c>
      <c r="G94" s="64" t="e">
        <v>#N/A</v>
      </c>
      <c r="H94" s="64" t="e">
        <v>#N/A</v>
      </c>
      <c r="I94" s="68" t="e">
        <v>#N/A</v>
      </c>
      <c r="J94" s="74" t="e">
        <v>#N/A</v>
      </c>
      <c r="K94" s="74"/>
      <c r="L94" s="74"/>
      <c r="M94" s="74"/>
      <c r="N94" s="74"/>
      <c r="O94" s="74"/>
      <c r="P94" s="74"/>
      <c r="Q94" s="74"/>
      <c r="R94" s="74"/>
      <c r="S94" s="74"/>
      <c r="T94" s="74"/>
      <c r="U94" s="74"/>
      <c r="V94" s="74"/>
      <c r="W94" s="74"/>
      <c r="X94" s="74"/>
      <c r="Y94" s="74"/>
      <c r="Z94" s="74"/>
    </row>
    <row r="95" spans="1:26" x14ac:dyDescent="0.25">
      <c r="A95" s="52" t="str">
        <f>CONCATENATE(C91," - ",D95,"%")</f>
        <v>CO2 emissions - 23%</v>
      </c>
      <c r="C95" s="123"/>
      <c r="D95" s="94">
        <v>23</v>
      </c>
      <c r="E95" s="64">
        <v>5.2640000000000002</v>
      </c>
      <c r="F95" s="64">
        <v>3.18</v>
      </c>
      <c r="G95" s="64">
        <v>4.5</v>
      </c>
      <c r="H95" s="64">
        <v>4.3600000000000003</v>
      </c>
      <c r="I95" s="68">
        <v>4.4800000000000004</v>
      </c>
      <c r="J95" s="74">
        <v>8.2200000000000006</v>
      </c>
      <c r="K95" s="74"/>
      <c r="L95" s="74"/>
      <c r="M95" s="74"/>
      <c r="N95" s="74"/>
      <c r="O95" s="74"/>
      <c r="P95" s="74"/>
      <c r="Q95" s="74"/>
      <c r="R95" s="74"/>
      <c r="S95" s="74"/>
      <c r="T95" s="74"/>
      <c r="U95" s="74"/>
      <c r="V95" s="74"/>
      <c r="W95" s="74"/>
      <c r="X95" s="74"/>
      <c r="Y95" s="74"/>
      <c r="Z95" s="74"/>
    </row>
    <row r="96" spans="1:26" x14ac:dyDescent="0.25">
      <c r="A96" s="52" t="str">
        <f>CONCATENATE(C91," - ",D96,"%")</f>
        <v>CO2 emissions - 30%</v>
      </c>
      <c r="C96" s="123"/>
      <c r="D96" s="94">
        <v>30</v>
      </c>
      <c r="E96" s="64" t="e">
        <v>#N/A</v>
      </c>
      <c r="F96" s="64" t="e">
        <v>#N/A</v>
      </c>
      <c r="G96" s="64" t="e">
        <v>#N/A</v>
      </c>
      <c r="H96" s="64">
        <v>4.09</v>
      </c>
      <c r="I96" s="68">
        <v>4.26</v>
      </c>
      <c r="J96" s="74" t="e">
        <v>#N/A</v>
      </c>
      <c r="K96" s="74"/>
      <c r="L96" s="74"/>
      <c r="M96" s="74"/>
      <c r="N96" s="74"/>
      <c r="O96" s="74"/>
      <c r="P96" s="74"/>
      <c r="Q96" s="74"/>
      <c r="R96" s="74"/>
      <c r="S96" s="74"/>
      <c r="T96" s="74"/>
      <c r="U96" s="74"/>
      <c r="V96" s="74"/>
      <c r="W96" s="74"/>
      <c r="X96" s="74"/>
      <c r="Y96" s="74"/>
      <c r="Z96" s="74"/>
    </row>
    <row r="97" spans="1:26" x14ac:dyDescent="0.25">
      <c r="A97" s="52" t="str">
        <f>CONCATENATE(C91," - ",D97,"%")</f>
        <v>CO2 emissions - 40%</v>
      </c>
      <c r="C97" s="123"/>
      <c r="D97" s="94">
        <v>40</v>
      </c>
      <c r="E97" s="64">
        <v>4.4160000000000004</v>
      </c>
      <c r="F97" s="64">
        <v>2.87</v>
      </c>
      <c r="G97" s="64">
        <v>4.2</v>
      </c>
      <c r="H97" s="64">
        <v>3.67</v>
      </c>
      <c r="I97" s="68">
        <v>3.94</v>
      </c>
      <c r="J97" s="74">
        <v>7.11</v>
      </c>
      <c r="K97" s="74"/>
      <c r="L97" s="74"/>
      <c r="M97" s="74"/>
      <c r="N97" s="74"/>
      <c r="O97" s="74"/>
      <c r="P97" s="74"/>
      <c r="Q97" s="74"/>
      <c r="R97" s="74"/>
      <c r="S97" s="74"/>
      <c r="T97" s="74"/>
      <c r="U97" s="74"/>
      <c r="V97" s="74"/>
      <c r="W97" s="74"/>
      <c r="X97" s="74"/>
      <c r="Y97" s="74"/>
      <c r="Z97" s="74"/>
    </row>
    <row r="98" spans="1:26" x14ac:dyDescent="0.25">
      <c r="A98" s="52" t="str">
        <f>CONCATENATE(C91," - ",D98,"%")</f>
        <v>CO2 emissions - 50%</v>
      </c>
      <c r="C98" s="123"/>
      <c r="D98" s="94">
        <v>50</v>
      </c>
      <c r="E98" s="64" t="e">
        <v>#N/A</v>
      </c>
      <c r="F98" s="64" t="e">
        <v>#N/A</v>
      </c>
      <c r="G98" s="64" t="e">
        <v>#N/A</v>
      </c>
      <c r="H98" s="64">
        <v>3.51</v>
      </c>
      <c r="I98" s="68" t="e">
        <v>#N/A</v>
      </c>
      <c r="J98" s="74" t="e">
        <v>#N/A</v>
      </c>
      <c r="K98" s="74"/>
      <c r="L98" s="74"/>
      <c r="M98" s="74"/>
      <c r="N98" s="74"/>
      <c r="O98" s="74"/>
      <c r="P98" s="74"/>
      <c r="Q98" s="74"/>
      <c r="R98" s="74"/>
      <c r="S98" s="74"/>
      <c r="T98" s="74"/>
      <c r="U98" s="74"/>
      <c r="V98" s="74"/>
      <c r="W98" s="74"/>
      <c r="X98" s="74"/>
      <c r="Y98" s="74"/>
      <c r="Z98" s="74"/>
    </row>
    <row r="99" spans="1:26" ht="15.75" thickBot="1" x14ac:dyDescent="0.3">
      <c r="A99" s="52" t="str">
        <f>CONCATENATE(C91," - ",D99,"%")</f>
        <v>CO2 emissions - 60%</v>
      </c>
      <c r="C99" s="124"/>
      <c r="D99" s="95">
        <v>60</v>
      </c>
      <c r="E99" s="116" t="e">
        <v>#N/A</v>
      </c>
      <c r="F99" s="116" t="e">
        <v>#N/A</v>
      </c>
      <c r="G99" s="116" t="e">
        <v>#N/A</v>
      </c>
      <c r="H99" s="116">
        <v>3.06</v>
      </c>
      <c r="I99" s="112" t="e">
        <v>#N/A</v>
      </c>
      <c r="J99" s="74" t="e">
        <v>#N/A</v>
      </c>
      <c r="K99" s="74"/>
      <c r="L99" s="74"/>
      <c r="M99" s="74"/>
      <c r="N99" s="74"/>
      <c r="O99" s="74"/>
      <c r="P99" s="74"/>
      <c r="Q99" s="74"/>
      <c r="R99" s="74"/>
      <c r="S99" s="74"/>
      <c r="T99" s="74"/>
      <c r="U99" s="74"/>
      <c r="V99" s="74"/>
      <c r="W99" s="74"/>
      <c r="X99" s="74"/>
      <c r="Y99" s="74"/>
      <c r="Z99" s="74"/>
    </row>
    <row r="100" spans="1:26" ht="19.5" thickBot="1" x14ac:dyDescent="0.35">
      <c r="C100" s="40" t="str">
        <f>List!$B$10</f>
        <v>O2 emissions</v>
      </c>
      <c r="D100" s="45" t="s">
        <v>196</v>
      </c>
      <c r="E100" s="41" t="e">
        <v>#N/A</v>
      </c>
      <c r="F100" s="41" t="e">
        <v>#N/A</v>
      </c>
      <c r="G100" s="41" t="e">
        <v>#N/A</v>
      </c>
      <c r="H100" s="41" t="e">
        <v>#N/A</v>
      </c>
      <c r="I100" s="41" t="e">
        <v>#N/A</v>
      </c>
      <c r="J100" s="73" t="e">
        <v>#N/A</v>
      </c>
      <c r="K100" s="73"/>
      <c r="L100" s="73"/>
      <c r="M100" s="73"/>
      <c r="N100" s="73"/>
      <c r="O100" s="73"/>
      <c r="P100" s="73"/>
      <c r="Q100" s="73"/>
      <c r="R100" s="73"/>
      <c r="S100" s="73"/>
      <c r="T100" s="73"/>
      <c r="U100" s="73"/>
      <c r="V100" s="73"/>
      <c r="W100" s="73"/>
      <c r="X100" s="73"/>
      <c r="Y100" s="73"/>
      <c r="Z100" s="73"/>
    </row>
    <row r="101" spans="1:26" x14ac:dyDescent="0.25">
      <c r="A101" s="52" t="str">
        <f>CONCATENATE(C100," - ",D101,"%")</f>
        <v>O2 emissions - 0%</v>
      </c>
      <c r="C101" s="122" t="s">
        <v>124</v>
      </c>
      <c r="D101" s="11">
        <v>0</v>
      </c>
      <c r="E101" s="20">
        <v>11.54</v>
      </c>
      <c r="F101" s="20" t="e">
        <v>#N/A</v>
      </c>
      <c r="G101" s="20">
        <v>12.2</v>
      </c>
      <c r="H101" s="20">
        <v>11.24</v>
      </c>
      <c r="I101" s="69">
        <v>11.4</v>
      </c>
      <c r="J101" s="74">
        <v>4.32</v>
      </c>
      <c r="K101" s="74"/>
      <c r="L101" s="74"/>
      <c r="M101" s="74"/>
      <c r="N101" s="74"/>
      <c r="O101" s="74"/>
      <c r="P101" s="74"/>
      <c r="Q101" s="74"/>
      <c r="R101" s="74"/>
      <c r="S101" s="74"/>
      <c r="T101" s="74"/>
      <c r="U101" s="74"/>
      <c r="V101" s="74"/>
      <c r="W101" s="74"/>
      <c r="X101" s="74"/>
      <c r="Y101" s="74"/>
      <c r="Z101" s="74"/>
    </row>
    <row r="102" spans="1:26" x14ac:dyDescent="0.25">
      <c r="A102" s="52" t="str">
        <f>CONCATENATE(C100," - ",D102,"%")</f>
        <v>O2 emissions - 10%</v>
      </c>
      <c r="C102" s="123"/>
      <c r="D102" s="94">
        <v>10</v>
      </c>
      <c r="E102" s="64" t="e">
        <v>#N/A</v>
      </c>
      <c r="F102" s="64" t="e">
        <v>#N/A</v>
      </c>
      <c r="G102" s="64" t="e">
        <v>#N/A</v>
      </c>
      <c r="H102" s="64">
        <v>11.7</v>
      </c>
      <c r="I102" s="68">
        <v>11.68</v>
      </c>
      <c r="J102" s="74" t="e">
        <v>#N/A</v>
      </c>
      <c r="K102" s="74"/>
      <c r="L102" s="74"/>
      <c r="M102" s="74"/>
      <c r="N102" s="74"/>
      <c r="O102" s="74"/>
      <c r="P102" s="74"/>
      <c r="Q102" s="74"/>
      <c r="R102" s="74"/>
      <c r="S102" s="74"/>
      <c r="T102" s="74"/>
      <c r="U102" s="74"/>
      <c r="V102" s="74"/>
      <c r="W102" s="74"/>
      <c r="X102" s="74"/>
      <c r="Y102" s="74"/>
      <c r="Z102" s="74"/>
    </row>
    <row r="103" spans="1:26" x14ac:dyDescent="0.25">
      <c r="A103" s="52" t="str">
        <f>CONCATENATE(C100," - ",D103,"%")</f>
        <v>O2 emissions - 20%</v>
      </c>
      <c r="C103" s="123"/>
      <c r="D103" s="94">
        <v>20</v>
      </c>
      <c r="E103" s="64" t="e">
        <v>#N/A</v>
      </c>
      <c r="F103" s="64" t="e">
        <v>#N/A</v>
      </c>
      <c r="G103" s="64" t="e">
        <v>#N/A</v>
      </c>
      <c r="H103" s="64" t="e">
        <v>#N/A</v>
      </c>
      <c r="I103" s="68" t="e">
        <v>#N/A</v>
      </c>
      <c r="J103" s="74" t="e">
        <v>#N/A</v>
      </c>
      <c r="K103" s="74"/>
      <c r="L103" s="74"/>
      <c r="M103" s="74"/>
      <c r="N103" s="74"/>
      <c r="O103" s="74"/>
      <c r="P103" s="74"/>
      <c r="Q103" s="74"/>
      <c r="R103" s="74"/>
      <c r="S103" s="74"/>
      <c r="T103" s="74"/>
      <c r="U103" s="74"/>
      <c r="V103" s="74"/>
      <c r="W103" s="74"/>
      <c r="X103" s="74"/>
      <c r="Y103" s="74"/>
      <c r="Z103" s="74"/>
    </row>
    <row r="104" spans="1:26" x14ac:dyDescent="0.25">
      <c r="A104" s="52" t="str">
        <f>CONCATENATE(C100," - ",D104,"%")</f>
        <v>O2 emissions - 23%</v>
      </c>
      <c r="C104" s="123"/>
      <c r="D104" s="94">
        <v>23</v>
      </c>
      <c r="E104" s="64">
        <v>11.86</v>
      </c>
      <c r="F104" s="64" t="e">
        <v>#N/A</v>
      </c>
      <c r="G104" s="64">
        <v>12.1</v>
      </c>
      <c r="H104" s="64">
        <v>12.17</v>
      </c>
      <c r="I104" s="68">
        <v>12.13</v>
      </c>
      <c r="J104" s="74">
        <v>5.72</v>
      </c>
      <c r="K104" s="74"/>
      <c r="L104" s="74"/>
      <c r="M104" s="74"/>
      <c r="N104" s="74"/>
      <c r="O104" s="74"/>
      <c r="P104" s="74"/>
      <c r="Q104" s="74"/>
      <c r="R104" s="74"/>
      <c r="S104" s="74"/>
      <c r="T104" s="74"/>
      <c r="U104" s="74"/>
      <c r="V104" s="74"/>
      <c r="W104" s="74"/>
      <c r="X104" s="74"/>
      <c r="Y104" s="74"/>
      <c r="Z104" s="74"/>
    </row>
    <row r="105" spans="1:26" x14ac:dyDescent="0.25">
      <c r="A105" s="52" t="str">
        <f>CONCATENATE(C100," - ",D105,"%")</f>
        <v>O2 emissions - 30%</v>
      </c>
      <c r="C105" s="123"/>
      <c r="D105" s="94">
        <v>30</v>
      </c>
      <c r="E105" s="64" t="e">
        <v>#N/A</v>
      </c>
      <c r="F105" s="64" t="e">
        <v>#N/A</v>
      </c>
      <c r="G105" s="64" t="e">
        <v>#N/A</v>
      </c>
      <c r="H105" s="64">
        <v>12.49</v>
      </c>
      <c r="I105" s="68">
        <v>12.34</v>
      </c>
      <c r="J105" s="74" t="e">
        <v>#N/A</v>
      </c>
      <c r="K105" s="74"/>
      <c r="L105" s="74"/>
      <c r="M105" s="74"/>
      <c r="N105" s="74"/>
      <c r="O105" s="74"/>
      <c r="P105" s="74"/>
      <c r="Q105" s="74"/>
      <c r="R105" s="74"/>
      <c r="S105" s="74"/>
      <c r="T105" s="74"/>
      <c r="U105" s="74"/>
      <c r="V105" s="74"/>
      <c r="W105" s="74"/>
      <c r="X105" s="74"/>
      <c r="Y105" s="74"/>
      <c r="Z105" s="74"/>
    </row>
    <row r="106" spans="1:26" x14ac:dyDescent="0.25">
      <c r="A106" s="52" t="str">
        <f>CONCATENATE(C100," - ",D106,"%")</f>
        <v>O2 emissions - 40%</v>
      </c>
      <c r="C106" s="123"/>
      <c r="D106" s="94">
        <v>40</v>
      </c>
      <c r="E106" s="64">
        <v>13.25</v>
      </c>
      <c r="F106" s="64" t="e">
        <v>#N/A</v>
      </c>
      <c r="G106" s="64">
        <v>12.1</v>
      </c>
      <c r="H106" s="64">
        <v>12.94</v>
      </c>
      <c r="I106" s="68">
        <v>12.61</v>
      </c>
      <c r="J106" s="74">
        <v>6.87</v>
      </c>
      <c r="K106" s="74"/>
      <c r="L106" s="74"/>
      <c r="M106" s="74"/>
      <c r="N106" s="74"/>
      <c r="O106" s="74"/>
      <c r="P106" s="74"/>
      <c r="Q106" s="74"/>
      <c r="R106" s="74"/>
      <c r="S106" s="74"/>
      <c r="T106" s="74"/>
      <c r="U106" s="74"/>
      <c r="V106" s="74"/>
      <c r="W106" s="74"/>
      <c r="X106" s="74"/>
      <c r="Y106" s="74"/>
      <c r="Z106" s="74"/>
    </row>
    <row r="107" spans="1:26" x14ac:dyDescent="0.25">
      <c r="A107" s="52" t="str">
        <f>CONCATENATE(C100," - ",D107,"%")</f>
        <v>O2 emissions - 50%</v>
      </c>
      <c r="C107" s="123"/>
      <c r="D107" s="94">
        <v>50</v>
      </c>
      <c r="E107" s="64" t="e">
        <v>#N/A</v>
      </c>
      <c r="F107" s="64" t="e">
        <v>#N/A</v>
      </c>
      <c r="G107" s="64" t="e">
        <v>#N/A</v>
      </c>
      <c r="H107" s="64">
        <v>12.73</v>
      </c>
      <c r="I107" s="68" t="e">
        <v>#N/A</v>
      </c>
      <c r="J107" s="74" t="e">
        <v>#N/A</v>
      </c>
      <c r="K107" s="74"/>
      <c r="L107" s="74"/>
      <c r="M107" s="74"/>
      <c r="N107" s="74"/>
      <c r="O107" s="74"/>
      <c r="P107" s="74"/>
      <c r="Q107" s="74"/>
      <c r="R107" s="74"/>
      <c r="S107" s="74"/>
      <c r="T107" s="74"/>
      <c r="U107" s="74"/>
      <c r="V107" s="74"/>
      <c r="W107" s="74"/>
      <c r="X107" s="74"/>
      <c r="Y107" s="74"/>
      <c r="Z107" s="74"/>
    </row>
    <row r="108" spans="1:26" ht="15.75" thickBot="1" x14ac:dyDescent="0.3">
      <c r="A108" s="52" t="str">
        <f>CONCATENATE(C100," - ",D108,"%")</f>
        <v>O2 emissions - 60%</v>
      </c>
      <c r="C108" s="124"/>
      <c r="D108" s="95">
        <v>60</v>
      </c>
      <c r="E108" s="116" t="e">
        <v>#N/A</v>
      </c>
      <c r="F108" s="116" t="e">
        <v>#N/A</v>
      </c>
      <c r="G108" s="116" t="e">
        <v>#N/A</v>
      </c>
      <c r="H108" s="116">
        <v>13.13</v>
      </c>
      <c r="I108" s="112" t="e">
        <v>#N/A</v>
      </c>
      <c r="J108" s="74" t="e">
        <v>#N/A</v>
      </c>
      <c r="K108" s="74"/>
      <c r="L108" s="74"/>
      <c r="M108" s="74"/>
      <c r="N108" s="74"/>
      <c r="O108" s="74"/>
      <c r="P108" s="74"/>
      <c r="Q108" s="74"/>
      <c r="R108" s="74"/>
      <c r="S108" s="74"/>
      <c r="T108" s="74"/>
      <c r="U108" s="74"/>
      <c r="V108" s="74"/>
      <c r="W108" s="74"/>
      <c r="X108" s="74"/>
      <c r="Y108" s="74"/>
      <c r="Z108" s="74"/>
    </row>
    <row r="109" spans="1:26" ht="19.5" thickBot="1" x14ac:dyDescent="0.35">
      <c r="C109" s="40" t="str">
        <f>List!$B$12</f>
        <v>Unburnt UHC emissions</v>
      </c>
      <c r="D109" s="45" t="s">
        <v>193</v>
      </c>
      <c r="E109" s="41" t="e">
        <v>#N/A</v>
      </c>
      <c r="F109" s="41" t="e">
        <v>#N/A</v>
      </c>
      <c r="G109" s="41" t="e">
        <v>#N/A</v>
      </c>
      <c r="H109" s="41" t="e">
        <v>#N/A</v>
      </c>
      <c r="I109" s="41" t="e">
        <v>#N/A</v>
      </c>
      <c r="J109" s="73" t="e">
        <v>#N/A</v>
      </c>
      <c r="K109" s="73"/>
      <c r="L109" s="73"/>
      <c r="M109" s="73"/>
      <c r="N109" s="73"/>
      <c r="O109" s="73"/>
      <c r="P109" s="73"/>
      <c r="Q109" s="73"/>
      <c r="R109" s="73"/>
      <c r="S109" s="73"/>
      <c r="T109" s="73"/>
      <c r="U109" s="73"/>
      <c r="V109" s="73"/>
      <c r="W109" s="73"/>
      <c r="X109" s="73"/>
      <c r="Y109" s="73"/>
      <c r="Z109" s="73"/>
    </row>
    <row r="110" spans="1:26" x14ac:dyDescent="0.25">
      <c r="A110" s="52" t="str">
        <f>CONCATENATE(C109," - ",D110,"%")</f>
        <v>Unburnt UHC emissions - 0%</v>
      </c>
      <c r="C110" s="129" t="s">
        <v>124</v>
      </c>
      <c r="D110" s="11">
        <v>0</v>
      </c>
      <c r="E110" s="33">
        <v>45.600403824483337</v>
      </c>
      <c r="F110" s="20">
        <v>24.560701721704703</v>
      </c>
      <c r="G110" s="20">
        <v>213.1534075003604</v>
      </c>
      <c r="H110" s="20" t="e">
        <v>#N/A</v>
      </c>
      <c r="I110" s="69" t="e">
        <v>#N/A</v>
      </c>
      <c r="J110" s="74" t="e">
        <v>#N/A</v>
      </c>
      <c r="K110" s="74"/>
      <c r="L110" s="74"/>
      <c r="M110" s="74"/>
      <c r="N110" s="74"/>
      <c r="O110" s="74"/>
      <c r="P110" s="74"/>
      <c r="Q110" s="74"/>
      <c r="R110" s="74"/>
      <c r="S110" s="74"/>
      <c r="T110" s="74"/>
      <c r="U110" s="74"/>
      <c r="V110" s="74"/>
      <c r="W110" s="74"/>
      <c r="X110" s="74"/>
      <c r="Y110" s="74"/>
      <c r="Z110" s="74"/>
    </row>
    <row r="111" spans="1:26" x14ac:dyDescent="0.25">
      <c r="A111" s="52" t="str">
        <f>CONCATENATE(C109," - ",D111,"%")</f>
        <v>Unburnt UHC emissions - 23%</v>
      </c>
      <c r="C111" s="130"/>
      <c r="D111" s="94">
        <v>23</v>
      </c>
      <c r="E111" s="34" t="e">
        <v>#N/A</v>
      </c>
      <c r="F111" s="64" t="e">
        <v>#N/A</v>
      </c>
      <c r="G111" s="64" t="e">
        <v>#N/A</v>
      </c>
      <c r="H111" s="64" t="e">
        <v>#N/A</v>
      </c>
      <c r="I111" s="68" t="e">
        <v>#N/A</v>
      </c>
      <c r="J111" s="74" t="e">
        <v>#N/A</v>
      </c>
      <c r="K111" s="74"/>
      <c r="L111" s="74"/>
      <c r="M111" s="74"/>
      <c r="N111" s="74"/>
      <c r="O111" s="74"/>
      <c r="P111" s="74"/>
      <c r="Q111" s="74"/>
      <c r="R111" s="74"/>
      <c r="S111" s="74"/>
      <c r="T111" s="74"/>
      <c r="U111" s="74"/>
      <c r="V111" s="74"/>
      <c r="W111" s="74"/>
      <c r="X111" s="74"/>
      <c r="Y111" s="74"/>
      <c r="Z111" s="74"/>
    </row>
    <row r="112" spans="1:26" x14ac:dyDescent="0.25">
      <c r="A112" s="52" t="str">
        <f>CONCATENATE(C109," - ",D112,"%")</f>
        <v>Unburnt UHC emissions - 40%</v>
      </c>
      <c r="C112" s="130"/>
      <c r="D112" s="94">
        <v>40</v>
      </c>
      <c r="E112" s="34">
        <v>19.270993508451539</v>
      </c>
      <c r="F112" s="64" t="e">
        <v>#N/A</v>
      </c>
      <c r="G112" s="64">
        <v>74.579420481274695</v>
      </c>
      <c r="H112" s="64" t="e">
        <v>#N/A</v>
      </c>
      <c r="I112" s="68" t="e">
        <v>#N/A</v>
      </c>
      <c r="J112" s="74" t="e">
        <v>#N/A</v>
      </c>
      <c r="K112" s="74"/>
      <c r="L112" s="74"/>
      <c r="M112" s="74"/>
      <c r="N112" s="74"/>
      <c r="O112" s="74"/>
      <c r="P112" s="74"/>
      <c r="Q112" s="74"/>
      <c r="R112" s="74"/>
      <c r="S112" s="74"/>
      <c r="T112" s="74"/>
      <c r="U112" s="74"/>
      <c r="V112" s="74"/>
      <c r="W112" s="74"/>
      <c r="X112" s="74"/>
      <c r="Y112" s="74"/>
      <c r="Z112" s="74"/>
    </row>
    <row r="113" spans="1:26" ht="15.75" thickBot="1" x14ac:dyDescent="0.3">
      <c r="A113" s="52" t="str">
        <f>CONCATENATE(C109," - ",D113,"%")</f>
        <v>Unburnt UHC emissions - 60%</v>
      </c>
      <c r="C113" s="131"/>
      <c r="D113" s="95">
        <v>60</v>
      </c>
      <c r="E113" s="117" t="e">
        <v>#N/A</v>
      </c>
      <c r="F113" s="116">
        <v>9.9545926603974646</v>
      </c>
      <c r="G113" s="116" t="e">
        <v>#N/A</v>
      </c>
      <c r="H113" s="116" t="e">
        <v>#N/A</v>
      </c>
      <c r="I113" s="112" t="e">
        <v>#N/A</v>
      </c>
      <c r="J113" s="74" t="e">
        <v>#N/A</v>
      </c>
      <c r="K113" s="74"/>
      <c r="L113" s="74"/>
      <c r="M113" s="74"/>
      <c r="N113" s="74"/>
      <c r="O113" s="74"/>
      <c r="P113" s="74"/>
      <c r="Q113" s="74"/>
      <c r="R113" s="74"/>
      <c r="S113" s="74"/>
      <c r="T113" s="74"/>
      <c r="U113" s="74"/>
      <c r="V113" s="74"/>
      <c r="W113" s="74"/>
      <c r="X113" s="74"/>
      <c r="Y113" s="74"/>
      <c r="Z113" s="74"/>
    </row>
    <row r="114" spans="1:26" ht="19.5" thickBot="1" x14ac:dyDescent="0.35">
      <c r="C114" s="40" t="str">
        <f>List!$B$13</f>
        <v>Unburnt H2 emissions</v>
      </c>
      <c r="D114" s="45" t="s">
        <v>193</v>
      </c>
      <c r="E114" s="41" t="e">
        <v>#N/A</v>
      </c>
      <c r="F114" s="41" t="e">
        <v>#N/A</v>
      </c>
      <c r="G114" s="41" t="e">
        <v>#N/A</v>
      </c>
      <c r="H114" s="41" t="e">
        <v>#N/A</v>
      </c>
      <c r="I114" s="41" t="e">
        <v>#N/A</v>
      </c>
      <c r="J114" s="73" t="e">
        <v>#N/A</v>
      </c>
      <c r="K114" s="73"/>
      <c r="L114" s="73"/>
      <c r="M114" s="73"/>
      <c r="N114" s="73"/>
      <c r="O114" s="73"/>
      <c r="P114" s="73"/>
      <c r="Q114" s="73"/>
      <c r="R114" s="73"/>
      <c r="S114" s="73"/>
      <c r="T114" s="73"/>
      <c r="U114" s="73"/>
      <c r="V114" s="73"/>
      <c r="W114" s="73"/>
      <c r="X114" s="73"/>
      <c r="Y114" s="73"/>
      <c r="Z114" s="73"/>
    </row>
    <row r="115" spans="1:26" x14ac:dyDescent="0.25">
      <c r="A115" s="52" t="str">
        <f>CONCATENATE(C114," - ",D115,"%")</f>
        <v>Unburnt H2 emissions - 0%</v>
      </c>
      <c r="C115" s="129" t="s">
        <v>124</v>
      </c>
      <c r="D115" s="11">
        <v>0</v>
      </c>
      <c r="E115" s="33" t="e">
        <v>#N/A</v>
      </c>
      <c r="F115" s="20" t="e">
        <v>#N/A</v>
      </c>
      <c r="G115" s="20" t="e">
        <v>#N/A</v>
      </c>
      <c r="H115" s="20" t="e">
        <v>#N/A</v>
      </c>
      <c r="I115" s="69" t="e">
        <v>#N/A</v>
      </c>
      <c r="J115" s="74" t="e">
        <v>#N/A</v>
      </c>
      <c r="K115" s="74"/>
      <c r="L115" s="74"/>
      <c r="M115" s="74"/>
      <c r="N115" s="74"/>
      <c r="O115" s="74"/>
      <c r="P115" s="74"/>
      <c r="Q115" s="74"/>
      <c r="R115" s="74"/>
      <c r="S115" s="74"/>
      <c r="T115" s="74"/>
      <c r="U115" s="74"/>
      <c r="V115" s="74"/>
      <c r="W115" s="74"/>
      <c r="X115" s="74"/>
      <c r="Y115" s="74"/>
      <c r="Z115" s="74"/>
    </row>
    <row r="116" spans="1:26" x14ac:dyDescent="0.25">
      <c r="A116" s="52" t="str">
        <f>CONCATENATE(C114," - ",D116,"%")</f>
        <v>Unburnt H2 emissions - 23%</v>
      </c>
      <c r="C116" s="130"/>
      <c r="D116" s="94">
        <v>23</v>
      </c>
      <c r="E116" s="34" t="e">
        <v>#N/A</v>
      </c>
      <c r="F116" s="64" t="e">
        <v>#N/A</v>
      </c>
      <c r="G116" s="64" t="e">
        <v>#N/A</v>
      </c>
      <c r="H116" s="64" t="e">
        <v>#N/A</v>
      </c>
      <c r="I116" s="68" t="e">
        <v>#N/A</v>
      </c>
      <c r="J116" s="74" t="e">
        <v>#N/A</v>
      </c>
      <c r="K116" s="74"/>
      <c r="L116" s="74"/>
      <c r="M116" s="74"/>
      <c r="N116" s="74"/>
      <c r="O116" s="74"/>
      <c r="P116" s="74"/>
      <c r="Q116" s="74"/>
      <c r="R116" s="74"/>
      <c r="S116" s="74"/>
      <c r="T116" s="74"/>
      <c r="U116" s="74"/>
      <c r="V116" s="74"/>
      <c r="W116" s="74"/>
      <c r="X116" s="74"/>
      <c r="Y116" s="74"/>
      <c r="Z116" s="74"/>
    </row>
    <row r="117" spans="1:26" x14ac:dyDescent="0.25">
      <c r="A117" s="52" t="str">
        <f>CONCATENATE(C114," - ",D117,"%")</f>
        <v>Unburnt H2 emissions - 40%</v>
      </c>
      <c r="C117" s="130"/>
      <c r="D117" s="94">
        <v>40</v>
      </c>
      <c r="E117" s="34" t="e">
        <v>#N/A</v>
      </c>
      <c r="F117" s="64" t="e">
        <v>#N/A</v>
      </c>
      <c r="G117" s="64">
        <v>3.8074367352294334</v>
      </c>
      <c r="H117" s="64" t="e">
        <v>#N/A</v>
      </c>
      <c r="I117" s="68" t="e">
        <v>#N/A</v>
      </c>
      <c r="J117" s="74" t="e">
        <v>#N/A</v>
      </c>
      <c r="K117" s="74"/>
      <c r="L117" s="74"/>
      <c r="M117" s="74"/>
      <c r="N117" s="74"/>
      <c r="O117" s="74"/>
      <c r="P117" s="74"/>
      <c r="Q117" s="74"/>
      <c r="R117" s="74"/>
      <c r="S117" s="74"/>
      <c r="T117" s="74"/>
      <c r="U117" s="74"/>
      <c r="V117" s="74"/>
      <c r="W117" s="74"/>
      <c r="X117" s="74"/>
      <c r="Y117" s="74"/>
      <c r="Z117" s="74"/>
    </row>
    <row r="118" spans="1:26" ht="15.75" thickBot="1" x14ac:dyDescent="0.3">
      <c r="A118" s="52" t="str">
        <f>CONCATENATE(C114," - ",D118,"%")</f>
        <v>Unburnt H2 emissions - 60%</v>
      </c>
      <c r="C118" s="131"/>
      <c r="D118" s="95">
        <v>60</v>
      </c>
      <c r="E118" s="117" t="e">
        <v>#N/A</v>
      </c>
      <c r="F118" s="116" t="e">
        <v>#N/A</v>
      </c>
      <c r="G118" s="116" t="e">
        <v>#N/A</v>
      </c>
      <c r="H118" s="116" t="e">
        <v>#N/A</v>
      </c>
      <c r="I118" s="112" t="e">
        <v>#N/A</v>
      </c>
      <c r="J118" s="74" t="e">
        <v>#N/A</v>
      </c>
      <c r="K118" s="74"/>
      <c r="L118" s="74"/>
      <c r="M118" s="74"/>
      <c r="N118" s="74"/>
      <c r="O118" s="74"/>
      <c r="P118" s="74"/>
      <c r="Q118" s="74"/>
      <c r="R118" s="74"/>
      <c r="S118" s="74"/>
      <c r="T118" s="74"/>
      <c r="U118" s="74"/>
      <c r="V118" s="74"/>
      <c r="W118" s="74"/>
      <c r="X118" s="74"/>
      <c r="Y118" s="74"/>
      <c r="Z118" s="74"/>
    </row>
    <row r="119" spans="1:26" ht="19.5" thickBot="1" x14ac:dyDescent="0.35">
      <c r="C119" s="40" t="str">
        <f>List!$B$6</f>
        <v>Air Excess (Lambda)</v>
      </c>
      <c r="D119" s="45"/>
      <c r="E119" s="41" t="e">
        <v>#N/A</v>
      </c>
      <c r="F119" s="41" t="e">
        <v>#N/A</v>
      </c>
      <c r="G119" s="41" t="e">
        <v>#N/A</v>
      </c>
      <c r="H119" s="41" t="e">
        <v>#N/A</v>
      </c>
      <c r="I119" s="41" t="e">
        <v>#N/A</v>
      </c>
      <c r="J119" s="73" t="e">
        <v>#N/A</v>
      </c>
      <c r="K119" s="73"/>
      <c r="L119" s="73"/>
      <c r="M119" s="73"/>
      <c r="N119" s="73"/>
      <c r="O119" s="73"/>
      <c r="P119" s="73"/>
      <c r="Q119" s="73"/>
      <c r="R119" s="73"/>
      <c r="S119" s="73"/>
      <c r="T119" s="73"/>
      <c r="U119" s="73"/>
      <c r="V119" s="73"/>
      <c r="W119" s="73"/>
      <c r="X119" s="73"/>
      <c r="Y119" s="73"/>
      <c r="Z119" s="73"/>
    </row>
    <row r="120" spans="1:26" x14ac:dyDescent="0.25">
      <c r="A120" s="52" t="str">
        <f>CONCATENATE(C119," - ",D120,"%")</f>
        <v>Air Excess (Lambda) - 0%</v>
      </c>
      <c r="C120" s="122" t="s">
        <v>124</v>
      </c>
      <c r="D120" s="11">
        <v>0</v>
      </c>
      <c r="E120" s="33">
        <v>2.2198731501057081</v>
      </c>
      <c r="F120" s="20" t="e">
        <v>#N/A</v>
      </c>
      <c r="G120" s="20">
        <v>2.230824470232303</v>
      </c>
      <c r="H120" s="20">
        <v>2.151639344262295</v>
      </c>
      <c r="I120" s="69">
        <v>2.1875</v>
      </c>
      <c r="J120" s="74">
        <v>1.2589928057553956</v>
      </c>
      <c r="K120" s="74"/>
      <c r="L120" s="74"/>
      <c r="M120" s="74"/>
      <c r="N120" s="74"/>
      <c r="O120" s="74"/>
      <c r="P120" s="74"/>
      <c r="Q120" s="74"/>
      <c r="R120" s="74"/>
      <c r="S120" s="74"/>
      <c r="T120" s="74"/>
      <c r="U120" s="74"/>
      <c r="V120" s="74"/>
      <c r="W120" s="74"/>
      <c r="X120" s="74"/>
      <c r="Y120" s="74"/>
      <c r="Z120" s="74"/>
    </row>
    <row r="121" spans="1:26" x14ac:dyDescent="0.25">
      <c r="A121" s="52" t="str">
        <f>CONCATENATE(C119," - ",D121,"%")</f>
        <v>Air Excess (Lambda) - 10%</v>
      </c>
      <c r="C121" s="123"/>
      <c r="D121" s="94">
        <v>10</v>
      </c>
      <c r="E121" s="34" t="e">
        <v>#N/A</v>
      </c>
      <c r="F121" s="64" t="e">
        <v>#N/A</v>
      </c>
      <c r="G121" s="64" t="e">
        <v>#N/A</v>
      </c>
      <c r="H121" s="64">
        <v>2.258064516129032</v>
      </c>
      <c r="I121" s="68">
        <v>2.2532188841201717</v>
      </c>
      <c r="J121" s="74" t="e">
        <v>#N/A</v>
      </c>
      <c r="K121" s="74"/>
      <c r="L121" s="74"/>
      <c r="M121" s="74"/>
      <c r="N121" s="74"/>
      <c r="O121" s="74"/>
      <c r="P121" s="74"/>
      <c r="Q121" s="74"/>
      <c r="R121" s="74"/>
      <c r="S121" s="74"/>
      <c r="T121" s="74"/>
      <c r="U121" s="74"/>
      <c r="V121" s="74"/>
      <c r="W121" s="74"/>
      <c r="X121" s="74"/>
      <c r="Y121" s="74"/>
      <c r="Z121" s="74"/>
    </row>
    <row r="122" spans="1:26" x14ac:dyDescent="0.25">
      <c r="A122" s="52" t="str">
        <f>CONCATENATE(C119," - ",D122,"%")</f>
        <v>Air Excess (Lambda) - 20%</v>
      </c>
      <c r="C122" s="123"/>
      <c r="D122" s="94">
        <v>20</v>
      </c>
      <c r="E122" s="34" t="e">
        <v>#N/A</v>
      </c>
      <c r="F122" s="64" t="e">
        <v>#N/A</v>
      </c>
      <c r="G122" s="64" t="e">
        <v>#N/A</v>
      </c>
      <c r="H122" s="64" t="e">
        <v>#N/A</v>
      </c>
      <c r="I122" s="68" t="e">
        <v>#N/A</v>
      </c>
      <c r="J122" s="74" t="e">
        <v>#N/A</v>
      </c>
      <c r="K122" s="74"/>
      <c r="L122" s="74"/>
      <c r="M122" s="74"/>
      <c r="N122" s="74"/>
      <c r="O122" s="74"/>
      <c r="P122" s="74"/>
      <c r="Q122" s="74"/>
      <c r="R122" s="74"/>
      <c r="S122" s="74"/>
      <c r="T122" s="74"/>
      <c r="U122" s="74"/>
      <c r="V122" s="74"/>
      <c r="W122" s="74"/>
      <c r="X122" s="74"/>
      <c r="Y122" s="74"/>
      <c r="Z122" s="74"/>
    </row>
    <row r="123" spans="1:26" x14ac:dyDescent="0.25">
      <c r="A123" s="52" t="str">
        <f>CONCATENATE(C119," - ",D123,"%")</f>
        <v>Air Excess (Lambda) - 23%</v>
      </c>
      <c r="C123" s="123"/>
      <c r="D123" s="94">
        <v>23</v>
      </c>
      <c r="E123" s="34">
        <v>2.2975929978118161</v>
      </c>
      <c r="F123" s="64" t="e">
        <v>#N/A</v>
      </c>
      <c r="G123" s="64">
        <v>2.4266375470161026</v>
      </c>
      <c r="H123" s="64">
        <v>2.378255945639864</v>
      </c>
      <c r="I123" s="68">
        <v>2.3675310033821875</v>
      </c>
      <c r="J123" s="74">
        <v>1.3743455497382198</v>
      </c>
      <c r="K123" s="74"/>
      <c r="L123" s="74"/>
      <c r="M123" s="74"/>
      <c r="N123" s="74"/>
      <c r="O123" s="74"/>
      <c r="P123" s="74"/>
      <c r="Q123" s="74"/>
      <c r="R123" s="74"/>
      <c r="S123" s="74"/>
      <c r="T123" s="74"/>
      <c r="U123" s="74"/>
      <c r="V123" s="74"/>
      <c r="W123" s="74"/>
      <c r="X123" s="74"/>
      <c r="Y123" s="74"/>
      <c r="Z123" s="74"/>
    </row>
    <row r="124" spans="1:26" x14ac:dyDescent="0.25">
      <c r="A124" s="52" t="str">
        <f>CONCATENATE(C119," - ",D124,"%")</f>
        <v>Air Excess (Lambda) - 30%</v>
      </c>
      <c r="C124" s="123"/>
      <c r="D124" s="94">
        <v>30</v>
      </c>
      <c r="E124" s="34" t="e">
        <v>#N/A</v>
      </c>
      <c r="F124" s="64" t="e">
        <v>#N/A</v>
      </c>
      <c r="G124" s="64" t="e">
        <v>#N/A</v>
      </c>
      <c r="H124" s="64">
        <v>2.4676850763807288</v>
      </c>
      <c r="I124" s="68">
        <v>2.4249422632794455</v>
      </c>
      <c r="J124" s="74" t="e">
        <v>#N/A</v>
      </c>
      <c r="K124" s="74"/>
      <c r="L124" s="74"/>
      <c r="M124" s="74"/>
      <c r="N124" s="74"/>
      <c r="O124" s="74"/>
      <c r="P124" s="74"/>
      <c r="Q124" s="74"/>
      <c r="R124" s="74"/>
      <c r="S124" s="74"/>
      <c r="T124" s="74"/>
      <c r="U124" s="74"/>
      <c r="V124" s="74"/>
      <c r="W124" s="74"/>
      <c r="X124" s="74"/>
      <c r="Y124" s="74"/>
      <c r="Z124" s="74"/>
    </row>
    <row r="125" spans="1:26" x14ac:dyDescent="0.25">
      <c r="A125" s="52" t="str">
        <f>CONCATENATE(C119," - ",D125,"%")</f>
        <v>Air Excess (Lambda) - 40%</v>
      </c>
      <c r="C125" s="123"/>
      <c r="D125" s="94">
        <v>40</v>
      </c>
      <c r="E125" s="34">
        <v>2.7096774193548385</v>
      </c>
      <c r="F125" s="64" t="e">
        <v>#N/A</v>
      </c>
      <c r="G125" s="64">
        <v>2.4161592732192907</v>
      </c>
      <c r="H125" s="64">
        <v>2.6054590570719602</v>
      </c>
      <c r="I125" s="68">
        <v>2.5029797377830749</v>
      </c>
      <c r="J125" s="74">
        <v>1.48619957537155</v>
      </c>
      <c r="K125" s="74"/>
      <c r="L125" s="74"/>
      <c r="M125" s="74"/>
      <c r="N125" s="74"/>
      <c r="O125" s="74"/>
      <c r="P125" s="74"/>
      <c r="Q125" s="74"/>
      <c r="R125" s="74"/>
      <c r="S125" s="74"/>
      <c r="T125" s="74"/>
      <c r="U125" s="74"/>
      <c r="V125" s="74"/>
      <c r="W125" s="74"/>
      <c r="X125" s="74"/>
      <c r="Y125" s="74"/>
      <c r="Z125" s="74"/>
    </row>
    <row r="126" spans="1:26" x14ac:dyDescent="0.25">
      <c r="A126" s="52" t="str">
        <f>CONCATENATE(C119," - ",D126,"%")</f>
        <v>Air Excess (Lambda) - 50%</v>
      </c>
      <c r="C126" s="123"/>
      <c r="D126" s="94">
        <v>50</v>
      </c>
      <c r="E126" s="34" t="e">
        <v>#N/A</v>
      </c>
      <c r="F126" s="64" t="e">
        <v>#N/A</v>
      </c>
      <c r="G126" s="64" t="e">
        <v>#N/A</v>
      </c>
      <c r="H126" s="64">
        <v>2.5392986698911733</v>
      </c>
      <c r="I126" s="68" t="e">
        <v>#N/A</v>
      </c>
      <c r="J126" s="74" t="e">
        <v>#N/A</v>
      </c>
      <c r="K126" s="74"/>
      <c r="L126" s="74"/>
      <c r="M126" s="74"/>
      <c r="N126" s="74"/>
      <c r="O126" s="74"/>
      <c r="P126" s="74"/>
      <c r="Q126" s="74"/>
      <c r="R126" s="74"/>
      <c r="S126" s="74"/>
      <c r="T126" s="74"/>
      <c r="U126" s="74"/>
      <c r="V126" s="74"/>
      <c r="W126" s="74"/>
      <c r="X126" s="74"/>
      <c r="Y126" s="74"/>
      <c r="Z126" s="74"/>
    </row>
    <row r="127" spans="1:26" ht="15.75" thickBot="1" x14ac:dyDescent="0.3">
      <c r="A127" s="52" t="str">
        <f>CONCATENATE(C119," - ",D127,"%")</f>
        <v>Air Excess (Lambda) - 60%</v>
      </c>
      <c r="C127" s="124"/>
      <c r="D127" s="95">
        <v>60</v>
      </c>
      <c r="E127" s="117" t="e">
        <v>#N/A</v>
      </c>
      <c r="F127" s="116" t="e">
        <v>#N/A</v>
      </c>
      <c r="G127" s="116" t="e">
        <v>#N/A</v>
      </c>
      <c r="H127" s="116">
        <v>2.6683608640406611</v>
      </c>
      <c r="I127" s="112" t="e">
        <v>#N/A</v>
      </c>
      <c r="J127" s="74" t="e">
        <v>#N/A</v>
      </c>
      <c r="K127" s="74"/>
      <c r="L127" s="74"/>
      <c r="M127" s="74"/>
      <c r="N127" s="74"/>
      <c r="O127" s="74"/>
      <c r="P127" s="74"/>
      <c r="Q127" s="74"/>
      <c r="R127" s="74"/>
      <c r="S127" s="74"/>
      <c r="T127" s="74"/>
      <c r="U127" s="74"/>
      <c r="V127" s="74"/>
      <c r="W127" s="74"/>
      <c r="X127" s="74"/>
      <c r="Y127" s="74"/>
      <c r="Z127" s="74"/>
    </row>
    <row r="128" spans="1:26" x14ac:dyDescent="0.25">
      <c r="C128" s="1"/>
      <c r="D128" s="1"/>
      <c r="E128" s="1"/>
      <c r="F128" s="1"/>
      <c r="G128" s="1"/>
      <c r="H128" s="1"/>
      <c r="I128" s="1"/>
      <c r="J128"/>
      <c r="K128"/>
      <c r="L128"/>
      <c r="M128"/>
      <c r="N128"/>
      <c r="O128"/>
      <c r="P128"/>
      <c r="Q128"/>
      <c r="R128"/>
      <c r="S128"/>
      <c r="T128"/>
      <c r="U128"/>
      <c r="V128"/>
      <c r="W128"/>
      <c r="X128"/>
      <c r="Y128"/>
      <c r="Z128"/>
    </row>
    <row r="129" spans="1:26" x14ac:dyDescent="0.25">
      <c r="C129" s="1"/>
      <c r="D129" s="1"/>
      <c r="E129" s="1"/>
      <c r="F129" s="1"/>
      <c r="G129" s="1"/>
      <c r="H129" s="1"/>
      <c r="I129" s="1"/>
      <c r="J129"/>
      <c r="K129"/>
      <c r="L129"/>
      <c r="M129"/>
      <c r="N129"/>
      <c r="O129"/>
      <c r="P129"/>
      <c r="Q129"/>
      <c r="R129"/>
      <c r="S129"/>
      <c r="T129"/>
      <c r="U129"/>
      <c r="V129"/>
      <c r="W129"/>
      <c r="X129"/>
      <c r="Y129"/>
      <c r="Z129"/>
    </row>
    <row r="130" spans="1:26" x14ac:dyDescent="0.25">
      <c r="C130" s="1"/>
      <c r="D130" s="1"/>
      <c r="E130" s="1"/>
      <c r="F130" s="1"/>
      <c r="G130" s="1"/>
      <c r="H130" s="1"/>
      <c r="I130" s="1"/>
      <c r="J130"/>
      <c r="K130"/>
      <c r="L130"/>
      <c r="M130"/>
      <c r="N130"/>
      <c r="O130"/>
      <c r="P130"/>
      <c r="Q130"/>
      <c r="R130"/>
      <c r="S130"/>
      <c r="T130"/>
      <c r="U130"/>
      <c r="V130"/>
      <c r="W130"/>
      <c r="X130"/>
      <c r="Y130"/>
      <c r="Z130"/>
    </row>
    <row r="131" spans="1:26" x14ac:dyDescent="0.25">
      <c r="C131" s="1"/>
      <c r="D131" s="1"/>
      <c r="E131" s="1"/>
      <c r="F131" s="1"/>
      <c r="G131" s="1"/>
      <c r="H131" s="1"/>
      <c r="I131" s="1"/>
      <c r="J131"/>
      <c r="K131"/>
      <c r="L131"/>
      <c r="M131"/>
      <c r="N131"/>
      <c r="O131"/>
      <c r="P131"/>
      <c r="Q131"/>
      <c r="R131"/>
      <c r="S131"/>
      <c r="T131"/>
      <c r="U131"/>
      <c r="V131"/>
      <c r="W131"/>
      <c r="X131"/>
      <c r="Y131"/>
      <c r="Z131"/>
    </row>
    <row r="132" spans="1:26" ht="18.75" thickBot="1" x14ac:dyDescent="0.3">
      <c r="B132" s="32" t="s">
        <v>142</v>
      </c>
      <c r="C132" s="1"/>
      <c r="D132" s="1"/>
      <c r="E132" s="1"/>
      <c r="F132" s="1"/>
      <c r="G132" s="1"/>
      <c r="H132" s="1"/>
      <c r="I132" s="1"/>
      <c r="J132"/>
      <c r="K132"/>
      <c r="L132"/>
      <c r="M132"/>
      <c r="N132"/>
      <c r="O132"/>
      <c r="P132"/>
      <c r="Q132"/>
      <c r="R132"/>
      <c r="S132"/>
      <c r="T132"/>
      <c r="U132"/>
      <c r="V132"/>
      <c r="W132"/>
      <c r="X132"/>
      <c r="Y132"/>
      <c r="Z132"/>
    </row>
    <row r="133" spans="1:26" ht="19.5" thickBot="1" x14ac:dyDescent="0.35">
      <c r="C133" s="40" t="s">
        <v>189</v>
      </c>
      <c r="D133" s="45" t="s">
        <v>197</v>
      </c>
      <c r="E133" s="41"/>
      <c r="F133" s="41"/>
      <c r="G133" s="41"/>
      <c r="H133" s="41"/>
      <c r="I133" s="41"/>
      <c r="J133" s="96"/>
      <c r="K133" s="73"/>
      <c r="L133" s="73"/>
      <c r="M133" s="73"/>
      <c r="N133" s="73"/>
      <c r="O133" s="73"/>
      <c r="P133" s="73"/>
      <c r="Q133" s="73"/>
      <c r="R133" s="73"/>
      <c r="S133" s="73"/>
      <c r="T133" s="73"/>
      <c r="U133" s="73"/>
      <c r="V133" s="73"/>
      <c r="W133" s="73"/>
      <c r="X133" s="73"/>
      <c r="Y133" s="73"/>
      <c r="Z133" s="73"/>
    </row>
    <row r="134" spans="1:26" x14ac:dyDescent="0.25">
      <c r="A134" s="52" t="str">
        <f>CONCATENATE(C133," - ",D134,"%")</f>
        <v>H2 - 0%</v>
      </c>
      <c r="C134" s="128" t="s">
        <v>124</v>
      </c>
      <c r="D134" s="11">
        <v>0</v>
      </c>
      <c r="E134" s="20" t="e">
        <v>#N/A</v>
      </c>
      <c r="F134" s="20">
        <v>40</v>
      </c>
      <c r="G134" s="20" t="e">
        <v>#N/A</v>
      </c>
      <c r="H134" s="20" t="e">
        <v>#N/A</v>
      </c>
      <c r="I134" s="69" t="e">
        <v>#N/A</v>
      </c>
      <c r="J134" s="97" t="e">
        <v>#N/A</v>
      </c>
      <c r="K134" s="74"/>
      <c r="L134" s="74"/>
      <c r="M134" s="74"/>
      <c r="N134" s="74"/>
      <c r="O134" s="74"/>
      <c r="P134" s="74"/>
      <c r="Q134" s="74"/>
      <c r="R134" s="74"/>
      <c r="S134" s="74"/>
      <c r="T134" s="74"/>
      <c r="U134" s="74"/>
      <c r="V134" s="74"/>
      <c r="W134" s="74"/>
      <c r="X134" s="74"/>
      <c r="Y134" s="74"/>
      <c r="Z134" s="74"/>
    </row>
    <row r="135" spans="1:26" x14ac:dyDescent="0.25">
      <c r="A135" s="52" t="str">
        <f>CONCATENATE(C133," - ",D135,"%")</f>
        <v>H2 - 10%</v>
      </c>
      <c r="C135" s="123"/>
      <c r="D135" s="94">
        <v>10</v>
      </c>
      <c r="E135" s="64" t="e">
        <v>#N/A</v>
      </c>
      <c r="F135" s="64">
        <v>40</v>
      </c>
      <c r="G135" s="64">
        <v>40</v>
      </c>
      <c r="H135" s="64">
        <v>10</v>
      </c>
      <c r="I135" s="68">
        <v>10.099999999999994</v>
      </c>
      <c r="J135" s="96" t="e">
        <v>#N/A</v>
      </c>
      <c r="K135" s="74"/>
      <c r="L135" s="74"/>
      <c r="M135" s="74"/>
      <c r="N135" s="74"/>
      <c r="O135" s="74"/>
      <c r="P135" s="74"/>
      <c r="Q135" s="74"/>
      <c r="R135" s="74"/>
      <c r="S135" s="74"/>
      <c r="T135" s="74"/>
      <c r="U135" s="74"/>
      <c r="V135" s="74"/>
      <c r="W135" s="74"/>
      <c r="X135" s="74"/>
      <c r="Y135" s="74"/>
      <c r="Z135" s="74"/>
    </row>
    <row r="136" spans="1:26" x14ac:dyDescent="0.25">
      <c r="A136" s="52" t="str">
        <f>CONCATENATE(C133," - ",D136,"%")</f>
        <v>H2 - 20%</v>
      </c>
      <c r="C136" s="123"/>
      <c r="D136" s="94">
        <v>20</v>
      </c>
      <c r="E136" s="64" t="e">
        <v>#N/A</v>
      </c>
      <c r="F136" s="64">
        <v>40</v>
      </c>
      <c r="G136" s="64">
        <v>40</v>
      </c>
      <c r="H136" s="64" t="e">
        <v>#N/A</v>
      </c>
      <c r="I136" s="68" t="e">
        <v>#N/A</v>
      </c>
      <c r="J136" s="96" t="e">
        <v>#N/A</v>
      </c>
      <c r="K136" s="74"/>
      <c r="L136" s="74"/>
      <c r="M136" s="74"/>
      <c r="N136" s="74"/>
      <c r="O136" s="74"/>
      <c r="P136" s="74"/>
      <c r="Q136" s="74"/>
      <c r="R136" s="74"/>
      <c r="S136" s="74"/>
      <c r="T136" s="74"/>
      <c r="U136" s="74"/>
      <c r="V136" s="74"/>
      <c r="W136" s="74"/>
      <c r="X136" s="74"/>
      <c r="Y136" s="74"/>
      <c r="Z136" s="74"/>
    </row>
    <row r="137" spans="1:26" x14ac:dyDescent="0.25">
      <c r="A137" s="52" t="str">
        <f>CONCATENATE(C133," - ",D137,"%")</f>
        <v>H2 - 23%</v>
      </c>
      <c r="C137" s="123"/>
      <c r="D137" s="94">
        <v>23</v>
      </c>
      <c r="E137" s="64">
        <v>23</v>
      </c>
      <c r="F137" s="64">
        <v>40</v>
      </c>
      <c r="G137" s="64">
        <v>23</v>
      </c>
      <c r="H137" s="64">
        <v>23</v>
      </c>
      <c r="I137" s="68">
        <v>23.099999999999994</v>
      </c>
      <c r="J137" s="96">
        <v>23.06</v>
      </c>
      <c r="K137" s="74"/>
      <c r="L137" s="74"/>
      <c r="M137" s="74"/>
      <c r="N137" s="74"/>
      <c r="O137" s="74"/>
      <c r="P137" s="74"/>
      <c r="Q137" s="74"/>
      <c r="R137" s="74"/>
      <c r="S137" s="74"/>
      <c r="T137" s="74"/>
      <c r="U137" s="74"/>
      <c r="V137" s="74"/>
      <c r="W137" s="74"/>
      <c r="X137" s="74"/>
      <c r="Y137" s="74"/>
      <c r="Z137" s="74"/>
    </row>
    <row r="138" spans="1:26" x14ac:dyDescent="0.25">
      <c r="A138" s="52" t="str">
        <f>CONCATENATE(C133," - ",D138,"%")</f>
        <v>H2 - 30%</v>
      </c>
      <c r="C138" s="123"/>
      <c r="D138" s="94">
        <v>30</v>
      </c>
      <c r="E138" s="64" t="e">
        <v>#N/A</v>
      </c>
      <c r="F138" s="64">
        <v>40</v>
      </c>
      <c r="G138" s="64">
        <v>40</v>
      </c>
      <c r="H138" s="64">
        <v>29.8</v>
      </c>
      <c r="I138" s="68">
        <v>30</v>
      </c>
      <c r="J138" s="96" t="e">
        <v>#N/A</v>
      </c>
      <c r="K138" s="74"/>
      <c r="L138" s="74"/>
      <c r="M138" s="74"/>
      <c r="N138" s="74"/>
      <c r="O138" s="74"/>
      <c r="P138" s="74"/>
      <c r="Q138" s="74"/>
      <c r="R138" s="74"/>
      <c r="S138" s="74"/>
      <c r="T138" s="74"/>
      <c r="U138" s="74"/>
      <c r="V138" s="74"/>
      <c r="W138" s="74"/>
      <c r="X138" s="74"/>
      <c r="Y138" s="74"/>
      <c r="Z138" s="74"/>
    </row>
    <row r="139" spans="1:26" x14ac:dyDescent="0.25">
      <c r="A139" s="52" t="str">
        <f>CONCATENATE(C133," - ",D139,"%")</f>
        <v>H2 - 40%</v>
      </c>
      <c r="C139" s="123"/>
      <c r="D139" s="94">
        <v>40</v>
      </c>
      <c r="E139" s="64">
        <v>40</v>
      </c>
      <c r="F139" s="64">
        <v>40</v>
      </c>
      <c r="G139" s="64">
        <v>40</v>
      </c>
      <c r="H139" s="64">
        <v>40.1</v>
      </c>
      <c r="I139" s="68">
        <v>40.200000000000003</v>
      </c>
      <c r="J139" s="96">
        <v>40.1</v>
      </c>
      <c r="K139" s="74"/>
      <c r="L139" s="74"/>
      <c r="M139" s="74"/>
      <c r="N139" s="74"/>
      <c r="O139" s="74"/>
      <c r="P139" s="74"/>
      <c r="Q139" s="74"/>
      <c r="R139" s="74"/>
      <c r="S139" s="74"/>
      <c r="T139" s="74"/>
      <c r="U139" s="74"/>
      <c r="V139" s="74"/>
      <c r="W139" s="74"/>
      <c r="X139" s="74"/>
      <c r="Y139" s="74"/>
      <c r="Z139" s="74"/>
    </row>
    <row r="140" spans="1:26" x14ac:dyDescent="0.25">
      <c r="A140" s="52" t="str">
        <f>CONCATENATE(C133," - ",D140,"%")</f>
        <v>H2 - 50%</v>
      </c>
      <c r="C140" s="123"/>
      <c r="D140" s="94">
        <v>50</v>
      </c>
      <c r="E140" s="64" t="e">
        <v>#N/A</v>
      </c>
      <c r="F140" s="64">
        <v>40</v>
      </c>
      <c r="G140" s="64">
        <v>40</v>
      </c>
      <c r="H140" s="64">
        <v>50.2</v>
      </c>
      <c r="I140" s="68" t="e">
        <v>#N/A</v>
      </c>
      <c r="J140" s="96" t="e">
        <v>#N/A</v>
      </c>
      <c r="K140" s="74"/>
      <c r="L140" s="74"/>
      <c r="M140" s="74"/>
      <c r="N140" s="74"/>
      <c r="O140" s="74"/>
      <c r="P140" s="74"/>
      <c r="Q140" s="74"/>
      <c r="R140" s="74"/>
      <c r="S140" s="74"/>
      <c r="T140" s="74"/>
      <c r="U140" s="74"/>
      <c r="V140" s="74"/>
      <c r="W140" s="74"/>
      <c r="X140" s="74"/>
      <c r="Y140" s="74"/>
      <c r="Z140" s="74"/>
    </row>
    <row r="141" spans="1:26" ht="15.75" thickBot="1" x14ac:dyDescent="0.3">
      <c r="A141" s="52" t="str">
        <f>CONCATENATE(C133," - ",D141,"%")</f>
        <v>H2 - 60%</v>
      </c>
      <c r="C141" s="124"/>
      <c r="D141" s="95">
        <v>60</v>
      </c>
      <c r="E141" s="116" t="e">
        <v>#N/A</v>
      </c>
      <c r="F141" s="116">
        <v>40</v>
      </c>
      <c r="G141" s="116">
        <v>40</v>
      </c>
      <c r="H141" s="116">
        <v>59.9</v>
      </c>
      <c r="I141" s="112" t="e">
        <v>#N/A</v>
      </c>
      <c r="J141" s="96" t="e">
        <v>#N/A</v>
      </c>
      <c r="K141" s="74"/>
      <c r="L141" s="74"/>
      <c r="M141" s="74"/>
      <c r="N141" s="74"/>
      <c r="O141" s="74"/>
      <c r="P141" s="74"/>
      <c r="Q141" s="74"/>
      <c r="R141" s="74"/>
      <c r="S141" s="74"/>
      <c r="T141" s="74"/>
      <c r="U141" s="74"/>
      <c r="V141" s="74"/>
      <c r="W141" s="74"/>
      <c r="X141" s="74"/>
      <c r="Y141" s="74"/>
      <c r="Z141" s="74"/>
    </row>
    <row r="142" spans="1:26" ht="19.5" thickBot="1" x14ac:dyDescent="0.35">
      <c r="C142" s="40" t="str">
        <f>List!$B$3</f>
        <v>Wobbe index</v>
      </c>
      <c r="D142" s="45" t="s">
        <v>190</v>
      </c>
      <c r="E142" s="41" t="e">
        <v>#N/A</v>
      </c>
      <c r="F142" s="41" t="e">
        <v>#N/A</v>
      </c>
      <c r="G142" s="41" t="e">
        <v>#N/A</v>
      </c>
      <c r="H142" s="41" t="e">
        <v>#N/A</v>
      </c>
      <c r="I142" s="41" t="e">
        <v>#N/A</v>
      </c>
      <c r="J142" s="96" t="e">
        <v>#N/A</v>
      </c>
      <c r="K142" s="73"/>
      <c r="L142" s="73"/>
      <c r="M142" s="73"/>
      <c r="N142" s="73"/>
      <c r="O142" s="73"/>
      <c r="P142" s="73"/>
      <c r="Q142" s="73"/>
      <c r="R142" s="73"/>
      <c r="S142" s="73"/>
      <c r="T142" s="73"/>
      <c r="U142" s="73"/>
      <c r="V142" s="73"/>
      <c r="W142" s="73"/>
      <c r="X142" s="73"/>
      <c r="Y142" s="73"/>
      <c r="Z142" s="73"/>
    </row>
    <row r="143" spans="1:26" x14ac:dyDescent="0.25">
      <c r="A143" s="52" t="str">
        <f>CONCATENATE(C142," - ",D143,"%")</f>
        <v>Wobbe index - 0%</v>
      </c>
      <c r="C143" s="122" t="s">
        <v>124</v>
      </c>
      <c r="D143" s="11">
        <v>0</v>
      </c>
      <c r="E143" s="20">
        <v>50.606323934612639</v>
      </c>
      <c r="F143" s="20">
        <v>45.714470083951518</v>
      </c>
      <c r="G143" s="20">
        <v>50.606323934612639</v>
      </c>
      <c r="H143" s="20">
        <v>50.606323934612639</v>
      </c>
      <c r="I143" s="69">
        <v>50.606323934612639</v>
      </c>
      <c r="J143" s="97">
        <v>50.606323934612639</v>
      </c>
      <c r="K143" s="74"/>
      <c r="L143" s="74"/>
      <c r="M143" s="74"/>
      <c r="N143" s="74"/>
      <c r="O143" s="74"/>
      <c r="P143" s="74"/>
      <c r="Q143" s="74"/>
      <c r="R143" s="74"/>
      <c r="S143" s="74"/>
      <c r="T143" s="74"/>
      <c r="U143" s="74"/>
      <c r="V143" s="74"/>
      <c r="W143" s="74"/>
      <c r="X143" s="74"/>
      <c r="Y143" s="74"/>
      <c r="Z143" s="74"/>
    </row>
    <row r="144" spans="1:26" x14ac:dyDescent="0.25">
      <c r="A144" s="52" t="str">
        <f>CONCATENATE(C142," - ",D144,"%")</f>
        <v>Wobbe index - 10%</v>
      </c>
      <c r="C144" s="123"/>
      <c r="D144" s="94">
        <v>10</v>
      </c>
      <c r="E144" s="64" t="e">
        <v>#N/A</v>
      </c>
      <c r="F144" s="64">
        <v>45.714470083951518</v>
      </c>
      <c r="G144" s="64">
        <v>45.714470083951518</v>
      </c>
      <c r="H144" s="64">
        <v>49.378663807590165</v>
      </c>
      <c r="I144" s="68">
        <v>49.366353425340712</v>
      </c>
      <c r="J144" s="96" t="e">
        <v>#N/A</v>
      </c>
      <c r="K144" s="74"/>
      <c r="L144" s="74"/>
      <c r="M144" s="74"/>
      <c r="N144" s="74"/>
      <c r="O144" s="74"/>
      <c r="P144" s="74"/>
      <c r="Q144" s="74"/>
      <c r="R144" s="74"/>
      <c r="S144" s="74"/>
      <c r="T144" s="74"/>
      <c r="U144" s="74"/>
      <c r="V144" s="74"/>
      <c r="W144" s="74"/>
      <c r="X144" s="74"/>
      <c r="Y144" s="74"/>
      <c r="Z144" s="74"/>
    </row>
    <row r="145" spans="1:26" x14ac:dyDescent="0.25">
      <c r="A145" s="52" t="str">
        <f>CONCATENATE(C142," - ",D145,"%")</f>
        <v>Wobbe index - 20%</v>
      </c>
      <c r="C145" s="123"/>
      <c r="D145" s="94">
        <v>20</v>
      </c>
      <c r="E145" s="64" t="e">
        <v>#N/A</v>
      </c>
      <c r="F145" s="64">
        <v>45.714470083951518</v>
      </c>
      <c r="G145" s="64">
        <v>45.714470083951518</v>
      </c>
      <c r="H145" s="64" t="e">
        <v>#N/A</v>
      </c>
      <c r="I145" s="68" t="e">
        <v>#N/A</v>
      </c>
      <c r="J145" s="96" t="e">
        <v>#N/A</v>
      </c>
      <c r="K145" s="74"/>
      <c r="L145" s="74"/>
      <c r="M145" s="74"/>
      <c r="N145" s="74"/>
      <c r="O145" s="74"/>
      <c r="P145" s="74"/>
      <c r="Q145" s="74"/>
      <c r="R145" s="74"/>
      <c r="S145" s="74"/>
      <c r="T145" s="74"/>
      <c r="U145" s="74"/>
      <c r="V145" s="74"/>
      <c r="W145" s="74"/>
      <c r="X145" s="74"/>
      <c r="Y145" s="74"/>
      <c r="Z145" s="74"/>
    </row>
    <row r="146" spans="1:26" x14ac:dyDescent="0.25">
      <c r="A146" s="52" t="str">
        <f>CONCATENATE(C142," - ",D146,"%")</f>
        <v>Wobbe index - 23%</v>
      </c>
      <c r="C146" s="123"/>
      <c r="D146" s="94">
        <v>23</v>
      </c>
      <c r="E146" s="64">
        <v>47.777573656261602</v>
      </c>
      <c r="F146" s="64">
        <v>45.714470083951518</v>
      </c>
      <c r="G146" s="64">
        <v>47.777573656261602</v>
      </c>
      <c r="H146" s="64">
        <v>47.777573656261602</v>
      </c>
      <c r="I146" s="68">
        <v>47.765280383685663</v>
      </c>
      <c r="J146" s="96">
        <v>47.770197589037842</v>
      </c>
      <c r="K146" s="74"/>
      <c r="L146" s="74"/>
      <c r="M146" s="74"/>
      <c r="N146" s="74"/>
      <c r="O146" s="74"/>
      <c r="P146" s="74"/>
      <c r="Q146" s="74"/>
      <c r="R146" s="74"/>
      <c r="S146" s="74"/>
      <c r="T146" s="74"/>
      <c r="U146" s="74"/>
      <c r="V146" s="74"/>
      <c r="W146" s="74"/>
      <c r="X146" s="74"/>
      <c r="Y146" s="74"/>
      <c r="Z146" s="74"/>
    </row>
    <row r="147" spans="1:26" x14ac:dyDescent="0.25">
      <c r="A147" s="52" t="str">
        <f>CONCATENATE(C142," - ",D147,"%")</f>
        <v>Wobbe index - 30%</v>
      </c>
      <c r="C147" s="123"/>
      <c r="D147" s="94">
        <v>30</v>
      </c>
      <c r="E147" s="64" t="e">
        <v>#N/A</v>
      </c>
      <c r="F147" s="64">
        <v>45.714470083951518</v>
      </c>
      <c r="G147" s="64">
        <v>45.714470083951518</v>
      </c>
      <c r="H147" s="64">
        <v>46.944378270692241</v>
      </c>
      <c r="I147" s="68">
        <v>46.919983815077522</v>
      </c>
      <c r="J147" s="96" t="e">
        <v>#N/A</v>
      </c>
      <c r="K147" s="74"/>
      <c r="L147" s="74"/>
      <c r="M147" s="74"/>
      <c r="N147" s="74"/>
      <c r="O147" s="74"/>
      <c r="P147" s="74"/>
      <c r="Q147" s="74"/>
      <c r="R147" s="74"/>
      <c r="S147" s="74"/>
      <c r="T147" s="74"/>
      <c r="U147" s="74"/>
      <c r="V147" s="74"/>
      <c r="W147" s="74"/>
      <c r="X147" s="74"/>
      <c r="Y147" s="74"/>
      <c r="Z147" s="74"/>
    </row>
    <row r="148" spans="1:26" x14ac:dyDescent="0.25">
      <c r="A148" s="52" t="str">
        <f>CONCATENATE(C142," - ",D148,"%")</f>
        <v>Wobbe index - 40%</v>
      </c>
      <c r="C148" s="123"/>
      <c r="D148" s="94">
        <v>40</v>
      </c>
      <c r="E148" s="64">
        <v>45.714470083951518</v>
      </c>
      <c r="F148" s="64">
        <v>45.714470083951518</v>
      </c>
      <c r="G148" s="64">
        <v>45.714470083951518</v>
      </c>
      <c r="H148" s="64">
        <v>45.702601793588066</v>
      </c>
      <c r="I148" s="68">
        <v>45.690738248632918</v>
      </c>
      <c r="J148" s="96">
        <v>45.702601793588066</v>
      </c>
      <c r="K148" s="74"/>
      <c r="L148" s="74"/>
      <c r="M148" s="74"/>
      <c r="N148" s="74"/>
      <c r="O148" s="74"/>
      <c r="P148" s="74"/>
      <c r="Q148" s="74"/>
      <c r="R148" s="74"/>
      <c r="S148" s="74"/>
      <c r="T148" s="74"/>
      <c r="U148" s="74"/>
      <c r="V148" s="74"/>
      <c r="W148" s="74"/>
      <c r="X148" s="74"/>
      <c r="Y148" s="74"/>
      <c r="Z148" s="74"/>
    </row>
    <row r="149" spans="1:26" x14ac:dyDescent="0.25">
      <c r="A149" s="52" t="str">
        <f>CONCATENATE(C142," - ",D149,"%")</f>
        <v>Wobbe index - 50%</v>
      </c>
      <c r="C149" s="123"/>
      <c r="D149" s="94">
        <v>50</v>
      </c>
      <c r="E149" s="64" t="e">
        <v>#N/A</v>
      </c>
      <c r="F149" s="64">
        <v>45.714470083951518</v>
      </c>
      <c r="G149" s="64">
        <v>45.714470083951518</v>
      </c>
      <c r="H149" s="64">
        <v>44.535442661758651</v>
      </c>
      <c r="I149" s="68" t="e">
        <v>#N/A</v>
      </c>
      <c r="J149" s="96" t="e">
        <v>#N/A</v>
      </c>
      <c r="K149" s="74"/>
      <c r="L149" s="74"/>
      <c r="M149" s="74"/>
      <c r="N149" s="74"/>
      <c r="O149" s="74"/>
      <c r="P149" s="74"/>
      <c r="Q149" s="74"/>
      <c r="R149" s="74"/>
      <c r="S149" s="74"/>
      <c r="T149" s="74"/>
      <c r="U149" s="74"/>
      <c r="V149" s="74"/>
      <c r="W149" s="74"/>
      <c r="X149" s="74"/>
      <c r="Y149" s="74"/>
      <c r="Z149" s="74"/>
    </row>
    <row r="150" spans="1:26" ht="15.75" thickBot="1" x14ac:dyDescent="0.3">
      <c r="A150" s="52" t="str">
        <f>CONCATENATE(C142," - ",D150,"%")</f>
        <v>Wobbe index - 60%</v>
      </c>
      <c r="C150" s="124"/>
      <c r="D150" s="95">
        <v>60</v>
      </c>
      <c r="E150" s="116" t="e">
        <v>#N/A</v>
      </c>
      <c r="F150" s="116">
        <v>45.714470083951518</v>
      </c>
      <c r="G150" s="116">
        <v>45.714470083951518</v>
      </c>
      <c r="H150" s="116">
        <v>43.509740000860241</v>
      </c>
      <c r="I150" s="112" t="e">
        <v>#N/A</v>
      </c>
      <c r="J150" s="96" t="e">
        <v>#N/A</v>
      </c>
      <c r="K150" s="74"/>
      <c r="L150" s="74"/>
      <c r="M150" s="74"/>
      <c r="N150" s="74"/>
      <c r="O150" s="74"/>
      <c r="P150" s="74"/>
      <c r="Q150" s="74"/>
      <c r="R150" s="74"/>
      <c r="S150" s="74"/>
      <c r="T150" s="74"/>
      <c r="U150" s="74"/>
      <c r="V150" s="74"/>
      <c r="W150" s="74"/>
      <c r="X150" s="74"/>
      <c r="Y150" s="74"/>
      <c r="Z150" s="74"/>
    </row>
    <row r="151" spans="1:26" ht="19.5" thickBot="1" x14ac:dyDescent="0.35">
      <c r="C151" s="40" t="str">
        <f>List!$B$4</f>
        <v>Efficiency (Hi)</v>
      </c>
      <c r="D151" s="45" t="s">
        <v>192</v>
      </c>
      <c r="E151" s="41" t="e">
        <v>#N/A</v>
      </c>
      <c r="F151" s="41" t="e">
        <v>#N/A</v>
      </c>
      <c r="G151" s="41" t="e">
        <v>#N/A</v>
      </c>
      <c r="H151" s="41" t="e">
        <v>#N/A</v>
      </c>
      <c r="I151" s="41" t="e">
        <v>#N/A</v>
      </c>
      <c r="J151" s="96" t="e">
        <v>#N/A</v>
      </c>
      <c r="K151" s="73"/>
      <c r="L151" s="73"/>
      <c r="M151" s="73"/>
      <c r="N151" s="73"/>
      <c r="O151" s="73"/>
      <c r="P151" s="73"/>
      <c r="Q151" s="73"/>
      <c r="R151" s="73"/>
      <c r="S151" s="73"/>
      <c r="T151" s="73"/>
      <c r="U151" s="73"/>
      <c r="V151" s="73"/>
      <c r="W151" s="73"/>
      <c r="X151" s="73"/>
      <c r="Y151" s="73"/>
      <c r="Z151" s="73"/>
    </row>
    <row r="152" spans="1:26" x14ac:dyDescent="0.25">
      <c r="A152" s="52" t="str">
        <f>CONCATENATE(C151," - ",D152,"%")</f>
        <v>Efficiency (Hi) - 0%</v>
      </c>
      <c r="C152" s="122" t="s">
        <v>124</v>
      </c>
      <c r="D152" s="11">
        <v>0</v>
      </c>
      <c r="E152" s="20">
        <v>74.2</v>
      </c>
      <c r="F152" s="20" t="e">
        <v>#N/A</v>
      </c>
      <c r="G152" s="20">
        <v>77.032574440308991</v>
      </c>
      <c r="H152" s="20">
        <v>89</v>
      </c>
      <c r="I152" s="69">
        <v>93.6</v>
      </c>
      <c r="J152" s="97">
        <v>100.90390517404823</v>
      </c>
      <c r="K152" s="74"/>
      <c r="L152" s="74"/>
      <c r="M152" s="74"/>
      <c r="N152" s="74"/>
      <c r="O152" s="74"/>
      <c r="P152" s="74"/>
      <c r="Q152" s="74"/>
      <c r="R152" s="74"/>
      <c r="S152" s="74"/>
      <c r="T152" s="74"/>
      <c r="U152" s="74"/>
      <c r="V152" s="74"/>
      <c r="W152" s="74"/>
      <c r="X152" s="74"/>
      <c r="Y152" s="74"/>
      <c r="Z152" s="74"/>
    </row>
    <row r="153" spans="1:26" x14ac:dyDescent="0.25">
      <c r="A153" s="52" t="str">
        <f>CONCATENATE(C151," - ",D153,"%")</f>
        <v>Efficiency (Hi) - 10%</v>
      </c>
      <c r="C153" s="123"/>
      <c r="D153" s="94">
        <v>10</v>
      </c>
      <c r="E153" s="64" t="e">
        <v>#N/A</v>
      </c>
      <c r="F153" s="64" t="e">
        <v>#N/A</v>
      </c>
      <c r="G153" s="64" t="e">
        <v>#N/A</v>
      </c>
      <c r="H153" s="64">
        <v>88.5</v>
      </c>
      <c r="I153" s="68">
        <v>93.4</v>
      </c>
      <c r="J153" s="96" t="e">
        <v>#N/A</v>
      </c>
      <c r="K153" s="74"/>
      <c r="L153" s="74"/>
      <c r="M153" s="74"/>
      <c r="N153" s="74"/>
      <c r="O153" s="74"/>
      <c r="P153" s="74"/>
      <c r="Q153" s="74"/>
      <c r="R153" s="74"/>
      <c r="S153" s="74"/>
      <c r="T153" s="74"/>
      <c r="U153" s="74"/>
      <c r="V153" s="74"/>
      <c r="W153" s="74"/>
      <c r="X153" s="74"/>
      <c r="Y153" s="74"/>
      <c r="Z153" s="74"/>
    </row>
    <row r="154" spans="1:26" x14ac:dyDescent="0.25">
      <c r="A154" s="52" t="str">
        <f>CONCATENATE(C151," - ",D154,"%")</f>
        <v>Efficiency (Hi) - 20%</v>
      </c>
      <c r="C154" s="123"/>
      <c r="D154" s="94">
        <v>20</v>
      </c>
      <c r="E154" s="64" t="e">
        <v>#N/A</v>
      </c>
      <c r="F154" s="64" t="e">
        <v>#N/A</v>
      </c>
      <c r="G154" s="64" t="e">
        <v>#N/A</v>
      </c>
      <c r="H154" s="64" t="e">
        <v>#N/A</v>
      </c>
      <c r="I154" s="68" t="e">
        <v>#N/A</v>
      </c>
      <c r="J154" s="96" t="e">
        <v>#N/A</v>
      </c>
      <c r="K154" s="74"/>
      <c r="L154" s="74"/>
      <c r="M154" s="74"/>
      <c r="N154" s="74"/>
      <c r="O154" s="74"/>
      <c r="P154" s="74"/>
      <c r="Q154" s="74"/>
      <c r="R154" s="74"/>
      <c r="S154" s="74"/>
      <c r="T154" s="74"/>
      <c r="U154" s="74"/>
      <c r="V154" s="74"/>
      <c r="W154" s="74"/>
      <c r="X154" s="74"/>
      <c r="Y154" s="74"/>
      <c r="Z154" s="74"/>
    </row>
    <row r="155" spans="1:26" x14ac:dyDescent="0.25">
      <c r="A155" s="52" t="str">
        <f>CONCATENATE(C151," - ",D155,"%")</f>
        <v>Efficiency (Hi) - 23%</v>
      </c>
      <c r="C155" s="123"/>
      <c r="D155" s="94">
        <v>23</v>
      </c>
      <c r="E155" s="64">
        <v>73.7</v>
      </c>
      <c r="F155" s="64" t="e">
        <v>#N/A</v>
      </c>
      <c r="G155" s="64">
        <v>78.196211250131327</v>
      </c>
      <c r="H155" s="64">
        <v>88.5</v>
      </c>
      <c r="I155" s="68">
        <v>93.1</v>
      </c>
      <c r="J155" s="96">
        <v>104.58105458455545</v>
      </c>
      <c r="K155" s="74"/>
      <c r="L155" s="74"/>
      <c r="M155" s="74"/>
      <c r="N155" s="74"/>
      <c r="O155" s="74"/>
      <c r="P155" s="74"/>
      <c r="Q155" s="74"/>
      <c r="R155" s="74"/>
      <c r="S155" s="74"/>
      <c r="T155" s="74"/>
      <c r="U155" s="74"/>
      <c r="V155" s="74"/>
      <c r="W155" s="74"/>
      <c r="X155" s="74"/>
      <c r="Y155" s="74"/>
      <c r="Z155" s="74"/>
    </row>
    <row r="156" spans="1:26" x14ac:dyDescent="0.25">
      <c r="A156" s="52" t="str">
        <f>CONCATENATE(C151," - ",D156,"%")</f>
        <v>Efficiency (Hi) - 30%</v>
      </c>
      <c r="C156" s="123"/>
      <c r="D156" s="94">
        <v>30</v>
      </c>
      <c r="E156" s="64" t="e">
        <v>#N/A</v>
      </c>
      <c r="F156" s="64" t="e">
        <v>#N/A</v>
      </c>
      <c r="G156" s="64" t="e">
        <v>#N/A</v>
      </c>
      <c r="H156" s="64">
        <v>88.1</v>
      </c>
      <c r="I156" s="68">
        <v>92.7</v>
      </c>
      <c r="J156" s="96" t="e">
        <v>#N/A</v>
      </c>
      <c r="K156" s="74"/>
      <c r="L156" s="74"/>
      <c r="M156" s="74"/>
      <c r="N156" s="74"/>
      <c r="O156" s="74"/>
      <c r="P156" s="74"/>
      <c r="Q156" s="74"/>
      <c r="R156" s="74"/>
      <c r="S156" s="74"/>
      <c r="T156" s="74"/>
      <c r="U156" s="74"/>
      <c r="V156" s="74"/>
      <c r="W156" s="74"/>
      <c r="X156" s="74"/>
      <c r="Y156" s="74"/>
      <c r="Z156" s="74"/>
    </row>
    <row r="157" spans="1:26" x14ac:dyDescent="0.25">
      <c r="A157" s="52" t="str">
        <f>CONCATENATE(C151," - ",D157,"%")</f>
        <v>Efficiency (Hi) - 40%</v>
      </c>
      <c r="C157" s="123"/>
      <c r="D157" s="94">
        <v>40</v>
      </c>
      <c r="E157" s="64">
        <v>73.5</v>
      </c>
      <c r="F157" s="64" t="e">
        <v>#N/A</v>
      </c>
      <c r="G157" s="64">
        <v>76.939890095654519</v>
      </c>
      <c r="H157" s="64">
        <v>88.7</v>
      </c>
      <c r="I157" s="68">
        <v>92.9</v>
      </c>
      <c r="J157" s="96">
        <v>105.67113008974587</v>
      </c>
      <c r="K157" s="74"/>
      <c r="L157" s="74"/>
      <c r="M157" s="74"/>
      <c r="N157" s="74"/>
      <c r="O157" s="74"/>
      <c r="P157" s="74"/>
      <c r="Q157" s="74"/>
      <c r="R157" s="74"/>
      <c r="S157" s="74"/>
      <c r="T157" s="74"/>
      <c r="U157" s="74"/>
      <c r="V157" s="74"/>
      <c r="W157" s="74"/>
      <c r="X157" s="74"/>
      <c r="Y157" s="74"/>
      <c r="Z157" s="74"/>
    </row>
    <row r="158" spans="1:26" x14ac:dyDescent="0.25">
      <c r="A158" s="52" t="str">
        <f>CONCATENATE(C151," - ",D158,"%")</f>
        <v>Efficiency (Hi) - 50%</v>
      </c>
      <c r="C158" s="123"/>
      <c r="D158" s="94">
        <v>50</v>
      </c>
      <c r="E158" s="64" t="e">
        <v>#N/A</v>
      </c>
      <c r="F158" s="64" t="e">
        <v>#N/A</v>
      </c>
      <c r="G158" s="64" t="e">
        <v>#N/A</v>
      </c>
      <c r="H158" s="64">
        <v>89.1</v>
      </c>
      <c r="I158" s="68" t="e">
        <v>#N/A</v>
      </c>
      <c r="J158" s="96" t="e">
        <v>#N/A</v>
      </c>
      <c r="K158" s="74"/>
      <c r="L158" s="74"/>
      <c r="M158" s="74"/>
      <c r="N158" s="74"/>
      <c r="O158" s="74"/>
      <c r="P158" s="74"/>
      <c r="Q158" s="74"/>
      <c r="R158" s="74"/>
      <c r="S158" s="74"/>
      <c r="T158" s="74"/>
      <c r="U158" s="74"/>
      <c r="V158" s="74"/>
      <c r="W158" s="74"/>
      <c r="X158" s="74"/>
      <c r="Y158" s="74"/>
      <c r="Z158" s="74"/>
    </row>
    <row r="159" spans="1:26" ht="15.75" thickBot="1" x14ac:dyDescent="0.3">
      <c r="A159" s="52" t="str">
        <f>CONCATENATE(C151," - ",D159,"%")</f>
        <v>Efficiency (Hi) - 60%</v>
      </c>
      <c r="C159" s="124"/>
      <c r="D159" s="95">
        <v>60</v>
      </c>
      <c r="E159" s="116" t="e">
        <v>#N/A</v>
      </c>
      <c r="F159" s="116" t="e">
        <v>#N/A</v>
      </c>
      <c r="G159" s="116" t="e">
        <v>#N/A</v>
      </c>
      <c r="H159" s="116">
        <v>89.4</v>
      </c>
      <c r="I159" s="112" t="e">
        <v>#N/A</v>
      </c>
      <c r="J159" s="96" t="e">
        <v>#N/A</v>
      </c>
      <c r="K159" s="74"/>
      <c r="L159" s="74"/>
      <c r="M159" s="74"/>
      <c r="N159" s="74"/>
      <c r="O159" s="74"/>
      <c r="P159" s="74"/>
      <c r="Q159" s="74"/>
      <c r="R159" s="74"/>
      <c r="S159" s="74"/>
      <c r="T159" s="74"/>
      <c r="U159" s="74"/>
      <c r="V159" s="74"/>
      <c r="W159" s="74"/>
      <c r="X159" s="74"/>
      <c r="Y159" s="74"/>
      <c r="Z159" s="74"/>
    </row>
    <row r="160" spans="1:26" ht="19.5" thickBot="1" x14ac:dyDescent="0.35">
      <c r="C160" s="40" t="str">
        <f>List!$B$7</f>
        <v>CO emissions</v>
      </c>
      <c r="D160" s="45" t="s">
        <v>193</v>
      </c>
      <c r="E160" s="41" t="e">
        <v>#N/A</v>
      </c>
      <c r="F160" s="41" t="e">
        <v>#N/A</v>
      </c>
      <c r="G160" s="41" t="e">
        <v>#N/A</v>
      </c>
      <c r="H160" s="41" t="e">
        <v>#N/A</v>
      </c>
      <c r="I160" s="41" t="e">
        <v>#N/A</v>
      </c>
      <c r="J160" s="96" t="e">
        <v>#N/A</v>
      </c>
      <c r="K160" s="73"/>
      <c r="L160" s="73"/>
      <c r="M160" s="73"/>
      <c r="N160" s="73"/>
      <c r="O160" s="73"/>
      <c r="P160" s="73"/>
      <c r="Q160" s="73"/>
      <c r="R160" s="73"/>
      <c r="S160" s="73"/>
      <c r="T160" s="73"/>
      <c r="U160" s="73"/>
      <c r="V160" s="73"/>
      <c r="W160" s="73"/>
      <c r="X160" s="73"/>
      <c r="Y160" s="73"/>
      <c r="Z160" s="73"/>
    </row>
    <row r="161" spans="1:26" x14ac:dyDescent="0.25">
      <c r="A161" s="52" t="str">
        <f>CONCATENATE(C160," - ",D161,"%")</f>
        <v>CO emissions - 0%</v>
      </c>
      <c r="C161" s="122" t="s">
        <v>124</v>
      </c>
      <c r="D161" s="11">
        <v>0</v>
      </c>
      <c r="E161" s="20">
        <v>53.633820096189233</v>
      </c>
      <c r="F161" s="20" t="e">
        <v>#N/A</v>
      </c>
      <c r="G161" s="20">
        <v>160.27257560372561</v>
      </c>
      <c r="H161" s="20">
        <v>82</v>
      </c>
      <c r="I161" s="69">
        <v>199.2</v>
      </c>
      <c r="J161" s="97">
        <v>3.4177036884820651</v>
      </c>
      <c r="K161" s="74"/>
      <c r="L161" s="74"/>
      <c r="M161" s="74"/>
      <c r="N161" s="74"/>
      <c r="O161" s="74"/>
      <c r="P161" s="74"/>
      <c r="Q161" s="74"/>
      <c r="R161" s="74"/>
      <c r="S161" s="74"/>
      <c r="T161" s="74"/>
      <c r="U161" s="74"/>
      <c r="V161" s="74"/>
      <c r="W161" s="74"/>
      <c r="X161" s="74"/>
      <c r="Y161" s="74"/>
      <c r="Z161" s="74"/>
    </row>
    <row r="162" spans="1:26" x14ac:dyDescent="0.25">
      <c r="A162" s="52" t="str">
        <f>CONCATENATE(C160," - ",D162,"%")</f>
        <v>CO emissions - 10%</v>
      </c>
      <c r="C162" s="123"/>
      <c r="D162" s="94">
        <v>10</v>
      </c>
      <c r="E162" s="64" t="e">
        <v>#N/A</v>
      </c>
      <c r="F162" s="64" t="e">
        <v>#N/A</v>
      </c>
      <c r="G162" s="64" t="e">
        <v>#N/A</v>
      </c>
      <c r="H162" s="64">
        <v>93.2</v>
      </c>
      <c r="I162" s="68">
        <v>181.5</v>
      </c>
      <c r="J162" s="96" t="e">
        <v>#N/A</v>
      </c>
      <c r="K162" s="74"/>
      <c r="L162" s="74"/>
      <c r="M162" s="74"/>
      <c r="N162" s="74"/>
      <c r="O162" s="74"/>
      <c r="P162" s="74"/>
      <c r="Q162" s="74"/>
      <c r="R162" s="74"/>
      <c r="S162" s="74"/>
      <c r="T162" s="74"/>
      <c r="U162" s="74"/>
      <c r="V162" s="74"/>
      <c r="W162" s="74"/>
      <c r="X162" s="74"/>
      <c r="Y162" s="74"/>
      <c r="Z162" s="74"/>
    </row>
    <row r="163" spans="1:26" x14ac:dyDescent="0.25">
      <c r="A163" s="52" t="str">
        <f>CONCATENATE(C160," - ",D163,"%")</f>
        <v>CO emissions - 20%</v>
      </c>
      <c r="C163" s="123"/>
      <c r="D163" s="94">
        <v>20</v>
      </c>
      <c r="E163" s="64" t="e">
        <v>#N/A</v>
      </c>
      <c r="F163" s="64" t="e">
        <v>#N/A</v>
      </c>
      <c r="G163" s="64" t="e">
        <v>#N/A</v>
      </c>
      <c r="H163" s="64" t="e">
        <v>#N/A</v>
      </c>
      <c r="I163" s="68" t="e">
        <v>#N/A</v>
      </c>
      <c r="J163" s="96" t="e">
        <v>#N/A</v>
      </c>
      <c r="K163" s="74"/>
      <c r="L163" s="74"/>
      <c r="M163" s="74"/>
      <c r="N163" s="74"/>
      <c r="O163" s="74"/>
      <c r="P163" s="74"/>
      <c r="Q163" s="74"/>
      <c r="R163" s="74"/>
      <c r="S163" s="74"/>
      <c r="T163" s="74"/>
      <c r="U163" s="74"/>
      <c r="V163" s="74"/>
      <c r="W163" s="74"/>
      <c r="X163" s="74"/>
      <c r="Y163" s="74"/>
      <c r="Z163" s="74"/>
    </row>
    <row r="164" spans="1:26" x14ac:dyDescent="0.25">
      <c r="A164" s="52" t="str">
        <f>CONCATENATE(C160," - ",D164,"%")</f>
        <v>CO emissions - 23%</v>
      </c>
      <c r="C164" s="123"/>
      <c r="D164" s="94">
        <v>23</v>
      </c>
      <c r="E164" s="64">
        <v>58.803748849283934</v>
      </c>
      <c r="F164" s="64" t="e">
        <v>#N/A</v>
      </c>
      <c r="G164" s="64">
        <v>156.11252902056754</v>
      </c>
      <c r="H164" s="64">
        <v>102.5</v>
      </c>
      <c r="I164" s="68">
        <v>171.3</v>
      </c>
      <c r="J164" s="96">
        <v>4.4131112967743364</v>
      </c>
      <c r="K164" s="74"/>
      <c r="L164" s="74"/>
      <c r="M164" s="74"/>
      <c r="N164" s="74"/>
      <c r="O164" s="74"/>
      <c r="P164" s="74"/>
      <c r="Q164" s="74"/>
      <c r="R164" s="74"/>
      <c r="S164" s="74"/>
      <c r="T164" s="74"/>
      <c r="U164" s="74"/>
      <c r="V164" s="74"/>
      <c r="W164" s="74"/>
      <c r="X164" s="74"/>
      <c r="Y164" s="74"/>
      <c r="Z164" s="74"/>
    </row>
    <row r="165" spans="1:26" x14ac:dyDescent="0.25">
      <c r="A165" s="52" t="str">
        <f>CONCATENATE(C160," - ",D165,"%")</f>
        <v>CO emissions - 30%</v>
      </c>
      <c r="C165" s="123"/>
      <c r="D165" s="94">
        <v>30</v>
      </c>
      <c r="E165" s="64" t="e">
        <v>#N/A</v>
      </c>
      <c r="F165" s="64" t="e">
        <v>#N/A</v>
      </c>
      <c r="G165" s="64" t="e">
        <v>#N/A</v>
      </c>
      <c r="H165" s="64">
        <v>109.9</v>
      </c>
      <c r="I165" s="68">
        <v>159.1</v>
      </c>
      <c r="J165" s="96" t="e">
        <v>#N/A</v>
      </c>
      <c r="K165" s="74"/>
      <c r="L165" s="74"/>
      <c r="M165" s="74"/>
      <c r="N165" s="74"/>
      <c r="O165" s="74"/>
      <c r="P165" s="74"/>
      <c r="Q165" s="74"/>
      <c r="R165" s="74"/>
      <c r="S165" s="74"/>
      <c r="T165" s="74"/>
      <c r="U165" s="74"/>
      <c r="V165" s="74"/>
      <c r="W165" s="74"/>
      <c r="X165" s="74"/>
      <c r="Y165" s="74"/>
      <c r="Z165" s="74"/>
    </row>
    <row r="166" spans="1:26" x14ac:dyDescent="0.25">
      <c r="A166" s="52" t="str">
        <f>CONCATENATE(C160," - ",D166,"%")</f>
        <v>CO emissions - 40%</v>
      </c>
      <c r="C166" s="123"/>
      <c r="D166" s="94">
        <v>40</v>
      </c>
      <c r="E166" s="64">
        <v>66.506034470788933</v>
      </c>
      <c r="F166" s="64" t="e">
        <v>#N/A</v>
      </c>
      <c r="G166" s="64">
        <v>151.31842644607505</v>
      </c>
      <c r="H166" s="64">
        <v>61.4</v>
      </c>
      <c r="I166" s="68">
        <v>151.6</v>
      </c>
      <c r="J166" s="96">
        <v>5.0134958626633477</v>
      </c>
      <c r="K166" s="74"/>
      <c r="L166" s="74"/>
      <c r="M166" s="74"/>
      <c r="N166" s="74"/>
      <c r="O166" s="74"/>
      <c r="P166" s="74"/>
      <c r="Q166" s="74"/>
      <c r="R166" s="74"/>
      <c r="S166" s="74"/>
      <c r="T166" s="74"/>
      <c r="U166" s="74"/>
      <c r="V166" s="74"/>
      <c r="W166" s="74"/>
      <c r="X166" s="74"/>
      <c r="Y166" s="74"/>
      <c r="Z166" s="74"/>
    </row>
    <row r="167" spans="1:26" x14ac:dyDescent="0.25">
      <c r="A167" s="52" t="str">
        <f>CONCATENATE(C160," - ",D167,"%")</f>
        <v>CO emissions - 50%</v>
      </c>
      <c r="C167" s="123"/>
      <c r="D167" s="94">
        <v>50</v>
      </c>
      <c r="E167" s="64" t="e">
        <v>#N/A</v>
      </c>
      <c r="F167" s="64" t="e">
        <v>#N/A</v>
      </c>
      <c r="G167" s="64" t="e">
        <v>#N/A</v>
      </c>
      <c r="H167" s="64">
        <v>47.7</v>
      </c>
      <c r="I167" s="68" t="e">
        <v>#N/A</v>
      </c>
      <c r="J167" s="96" t="e">
        <v>#N/A</v>
      </c>
      <c r="K167" s="74"/>
      <c r="L167" s="74"/>
      <c r="M167" s="74"/>
      <c r="N167" s="74"/>
      <c r="O167" s="74"/>
      <c r="P167" s="74"/>
      <c r="Q167" s="74"/>
      <c r="R167" s="74"/>
      <c r="S167" s="74"/>
      <c r="T167" s="74"/>
      <c r="U167" s="74"/>
      <c r="V167" s="74"/>
      <c r="W167" s="74"/>
      <c r="X167" s="74"/>
      <c r="Y167" s="74"/>
      <c r="Z167" s="74"/>
    </row>
    <row r="168" spans="1:26" ht="15.75" thickBot="1" x14ac:dyDescent="0.3">
      <c r="A168" s="52" t="str">
        <f>CONCATENATE(C160," - ",D168,"%")</f>
        <v>CO emissions - 60%</v>
      </c>
      <c r="C168" s="124"/>
      <c r="D168" s="95">
        <v>60</v>
      </c>
      <c r="E168" s="116" t="e">
        <v>#N/A</v>
      </c>
      <c r="F168" s="116" t="e">
        <v>#N/A</v>
      </c>
      <c r="G168" s="116" t="e">
        <v>#N/A</v>
      </c>
      <c r="H168" s="116">
        <v>47.2</v>
      </c>
      <c r="I168" s="112" t="e">
        <v>#N/A</v>
      </c>
      <c r="J168" s="96" t="e">
        <v>#N/A</v>
      </c>
      <c r="K168" s="74"/>
      <c r="L168" s="74"/>
      <c r="M168" s="74"/>
      <c r="N168" s="74"/>
      <c r="O168" s="74"/>
      <c r="P168" s="74"/>
      <c r="Q168" s="74"/>
      <c r="R168" s="74"/>
      <c r="S168" s="74"/>
      <c r="T168" s="74"/>
      <c r="U168" s="74"/>
      <c r="V168" s="74"/>
      <c r="W168" s="74"/>
      <c r="X168" s="74"/>
      <c r="Y168" s="74"/>
      <c r="Z168" s="74"/>
    </row>
    <row r="169" spans="1:26" ht="19.5" thickBot="1" x14ac:dyDescent="0.35">
      <c r="C169" s="40" t="str">
        <f>List!$B$8</f>
        <v>NOx emissions</v>
      </c>
      <c r="D169" s="45" t="s">
        <v>193</v>
      </c>
      <c r="E169" s="41" t="e">
        <v>#N/A</v>
      </c>
      <c r="F169" s="41" t="e">
        <v>#N/A</v>
      </c>
      <c r="G169" s="41" t="e">
        <v>#N/A</v>
      </c>
      <c r="H169" s="41" t="e">
        <v>#N/A</v>
      </c>
      <c r="I169" s="41" t="e">
        <v>#N/A</v>
      </c>
      <c r="J169" s="96" t="e">
        <v>#N/A</v>
      </c>
      <c r="K169" s="73"/>
      <c r="L169" s="73"/>
      <c r="M169" s="73"/>
      <c r="N169" s="73"/>
      <c r="O169" s="73"/>
      <c r="P169" s="73"/>
      <c r="Q169" s="73"/>
      <c r="R169" s="73"/>
      <c r="S169" s="73"/>
      <c r="T169" s="73"/>
      <c r="U169" s="73"/>
      <c r="V169" s="73"/>
      <c r="W169" s="73"/>
      <c r="X169" s="73"/>
      <c r="Y169" s="73"/>
      <c r="Z169" s="73"/>
    </row>
    <row r="170" spans="1:26" x14ac:dyDescent="0.25">
      <c r="A170" s="52" t="str">
        <f>CONCATENATE(C169," - ",D170,"%")</f>
        <v>NOx emissions - 0%</v>
      </c>
      <c r="C170" s="122" t="s">
        <v>124</v>
      </c>
      <c r="D170" s="11">
        <v>0</v>
      </c>
      <c r="E170" s="20">
        <v>86.619639109720069</v>
      </c>
      <c r="F170" s="20" t="e">
        <v>#N/A</v>
      </c>
      <c r="G170" s="20" t="e">
        <v>#N/A</v>
      </c>
      <c r="H170" s="20">
        <v>14.3</v>
      </c>
      <c r="I170" s="69">
        <v>35.200000000000003</v>
      </c>
      <c r="J170" s="97">
        <v>26.418600044543844</v>
      </c>
      <c r="K170" s="74"/>
      <c r="L170" s="74"/>
      <c r="M170" s="74"/>
      <c r="N170" s="74"/>
      <c r="O170" s="74"/>
      <c r="P170" s="74"/>
      <c r="Q170" s="74"/>
      <c r="R170" s="74"/>
      <c r="S170" s="74"/>
      <c r="T170" s="74"/>
      <c r="U170" s="74"/>
      <c r="V170" s="74"/>
      <c r="W170" s="74"/>
      <c r="X170" s="74"/>
      <c r="Y170" s="74"/>
      <c r="Z170" s="74"/>
    </row>
    <row r="171" spans="1:26" x14ac:dyDescent="0.25">
      <c r="A171" s="52" t="str">
        <f>CONCATENATE(C169," - ",D171,"%")</f>
        <v>NOx emissions - 10%</v>
      </c>
      <c r="C171" s="123"/>
      <c r="D171" s="94">
        <v>10</v>
      </c>
      <c r="E171" s="64" t="e">
        <v>#N/A</v>
      </c>
      <c r="F171" s="64" t="e">
        <v>#N/A</v>
      </c>
      <c r="G171" s="64" t="e">
        <v>#N/A</v>
      </c>
      <c r="H171" s="64">
        <v>10.6</v>
      </c>
      <c r="I171" s="68">
        <v>20.7</v>
      </c>
      <c r="J171" s="96" t="e">
        <v>#N/A</v>
      </c>
      <c r="K171" s="74"/>
      <c r="L171" s="74"/>
      <c r="M171" s="74"/>
      <c r="N171" s="74"/>
      <c r="O171" s="74"/>
      <c r="P171" s="74"/>
      <c r="Q171" s="74"/>
      <c r="R171" s="74"/>
      <c r="S171" s="74"/>
      <c r="T171" s="74"/>
      <c r="U171" s="74"/>
      <c r="V171" s="74"/>
      <c r="W171" s="74"/>
      <c r="X171" s="74"/>
      <c r="Y171" s="74"/>
      <c r="Z171" s="74"/>
    </row>
    <row r="172" spans="1:26" x14ac:dyDescent="0.25">
      <c r="A172" s="52" t="str">
        <f>CONCATENATE(C169," - ",D172,"%")</f>
        <v>NOx emissions - 20%</v>
      </c>
      <c r="C172" s="123"/>
      <c r="D172" s="94">
        <v>20</v>
      </c>
      <c r="E172" s="64" t="e">
        <v>#N/A</v>
      </c>
      <c r="F172" s="64" t="e">
        <v>#N/A</v>
      </c>
      <c r="G172" s="64" t="e">
        <v>#N/A</v>
      </c>
      <c r="H172" s="64" t="e">
        <v>#N/A</v>
      </c>
      <c r="I172" s="68" t="e">
        <v>#N/A</v>
      </c>
      <c r="J172" s="96" t="e">
        <v>#N/A</v>
      </c>
      <c r="K172" s="74"/>
      <c r="L172" s="74"/>
      <c r="M172" s="74"/>
      <c r="N172" s="74"/>
      <c r="O172" s="74"/>
      <c r="P172" s="74"/>
      <c r="Q172" s="74"/>
      <c r="R172" s="74"/>
      <c r="S172" s="74"/>
      <c r="T172" s="74"/>
      <c r="U172" s="74"/>
      <c r="V172" s="74"/>
      <c r="W172" s="74"/>
      <c r="X172" s="74"/>
      <c r="Y172" s="74"/>
      <c r="Z172" s="74"/>
    </row>
    <row r="173" spans="1:26" x14ac:dyDescent="0.25">
      <c r="A173" s="52" t="str">
        <f>CONCATENATE(C169," - ",D173,"%")</f>
        <v>NOx emissions - 23%</v>
      </c>
      <c r="C173" s="123"/>
      <c r="D173" s="94">
        <v>23</v>
      </c>
      <c r="E173" s="64">
        <v>81.417737584924495</v>
      </c>
      <c r="F173" s="64" t="e">
        <v>#N/A</v>
      </c>
      <c r="G173" s="64" t="e">
        <v>#N/A</v>
      </c>
      <c r="H173" s="64">
        <v>7</v>
      </c>
      <c r="I173" s="68">
        <v>12.6</v>
      </c>
      <c r="J173" s="96">
        <v>13.728170833965704</v>
      </c>
      <c r="K173" s="74"/>
      <c r="L173" s="74"/>
      <c r="M173" s="74"/>
      <c r="N173" s="74"/>
      <c r="O173" s="74"/>
      <c r="P173" s="74"/>
      <c r="Q173" s="74"/>
      <c r="R173" s="74"/>
      <c r="S173" s="74"/>
      <c r="T173" s="74"/>
      <c r="U173" s="74"/>
      <c r="V173" s="74"/>
      <c r="W173" s="74"/>
      <c r="X173" s="74"/>
      <c r="Y173" s="74"/>
      <c r="Z173" s="74"/>
    </row>
    <row r="174" spans="1:26" x14ac:dyDescent="0.25">
      <c r="A174" s="52" t="str">
        <f>CONCATENATE(C169," - ",D174,"%")</f>
        <v>NOx emissions - 30%</v>
      </c>
      <c r="C174" s="123"/>
      <c r="D174" s="94">
        <v>30</v>
      </c>
      <c r="E174" s="64" t="e">
        <v>#N/A</v>
      </c>
      <c r="F174" s="64" t="e">
        <v>#N/A</v>
      </c>
      <c r="G174" s="64" t="e">
        <v>#N/A</v>
      </c>
      <c r="H174" s="64">
        <v>5.3</v>
      </c>
      <c r="I174" s="68">
        <v>10.199999999999999</v>
      </c>
      <c r="J174" s="96" t="e">
        <v>#N/A</v>
      </c>
      <c r="K174" s="74"/>
      <c r="L174" s="74"/>
      <c r="M174" s="74"/>
      <c r="N174" s="74"/>
      <c r="O174" s="74"/>
      <c r="P174" s="74"/>
      <c r="Q174" s="74"/>
      <c r="R174" s="74"/>
      <c r="S174" s="74"/>
      <c r="T174" s="74"/>
      <c r="U174" s="74"/>
      <c r="V174" s="74"/>
      <c r="W174" s="74"/>
      <c r="X174" s="74"/>
      <c r="Y174" s="74"/>
      <c r="Z174" s="74"/>
    </row>
    <row r="175" spans="1:26" x14ac:dyDescent="0.25">
      <c r="A175" s="52" t="str">
        <f>CONCATENATE(C169," - ",D175,"%")</f>
        <v>NOx emissions - 40%</v>
      </c>
      <c r="C175" s="123"/>
      <c r="D175" s="94">
        <v>40</v>
      </c>
      <c r="E175" s="64">
        <v>73.731381425640095</v>
      </c>
      <c r="F175" s="64" t="e">
        <v>#N/A</v>
      </c>
      <c r="G175" s="64" t="e">
        <v>#N/A</v>
      </c>
      <c r="H175" s="64">
        <v>4.4000000000000004</v>
      </c>
      <c r="I175" s="68">
        <v>8.4</v>
      </c>
      <c r="J175" s="96">
        <v>8.5635146093469334</v>
      </c>
      <c r="K175" s="74"/>
      <c r="L175" s="74"/>
      <c r="M175" s="74"/>
      <c r="N175" s="74"/>
      <c r="O175" s="74"/>
      <c r="P175" s="74"/>
      <c r="Q175" s="74"/>
      <c r="R175" s="74"/>
      <c r="S175" s="74"/>
      <c r="T175" s="74"/>
      <c r="U175" s="74"/>
      <c r="V175" s="74"/>
      <c r="W175" s="74"/>
      <c r="X175" s="74"/>
      <c r="Y175" s="74"/>
      <c r="Z175" s="74"/>
    </row>
    <row r="176" spans="1:26" x14ac:dyDescent="0.25">
      <c r="A176" s="52" t="str">
        <f>CONCATENATE(C169," - ",D176,"%")</f>
        <v>NOx emissions - 50%</v>
      </c>
      <c r="C176" s="123"/>
      <c r="D176" s="94">
        <v>50</v>
      </c>
      <c r="E176" s="64" t="e">
        <v>#N/A</v>
      </c>
      <c r="F176" s="64" t="e">
        <v>#N/A</v>
      </c>
      <c r="G176" s="64" t="e">
        <v>#N/A</v>
      </c>
      <c r="H176" s="64">
        <v>6</v>
      </c>
      <c r="I176" s="68" t="e">
        <v>#N/A</v>
      </c>
      <c r="J176" s="96" t="e">
        <v>#N/A</v>
      </c>
      <c r="K176" s="74"/>
      <c r="L176" s="74"/>
      <c r="M176" s="74"/>
      <c r="N176" s="74"/>
      <c r="O176" s="74"/>
      <c r="P176" s="74"/>
      <c r="Q176" s="74"/>
      <c r="R176" s="74"/>
      <c r="S176" s="74"/>
      <c r="T176" s="74"/>
      <c r="U176" s="74"/>
      <c r="V176" s="74"/>
      <c r="W176" s="74"/>
      <c r="X176" s="74"/>
      <c r="Y176" s="74"/>
      <c r="Z176" s="74"/>
    </row>
    <row r="177" spans="1:26" ht="15.75" thickBot="1" x14ac:dyDescent="0.3">
      <c r="A177" s="52" t="str">
        <f>CONCATENATE(C169," - ",D177,"%")</f>
        <v>NOx emissions - 60%</v>
      </c>
      <c r="C177" s="124"/>
      <c r="D177" s="95">
        <v>60</v>
      </c>
      <c r="E177" s="116" t="e">
        <v>#N/A</v>
      </c>
      <c r="F177" s="116" t="e">
        <v>#N/A</v>
      </c>
      <c r="G177" s="116" t="e">
        <v>#N/A</v>
      </c>
      <c r="H177" s="116">
        <v>4.7</v>
      </c>
      <c r="I177" s="112" t="e">
        <v>#N/A</v>
      </c>
      <c r="J177" s="96" t="e">
        <v>#N/A</v>
      </c>
      <c r="K177" s="74"/>
      <c r="L177" s="74"/>
      <c r="M177" s="74"/>
      <c r="N177" s="74"/>
      <c r="O177" s="74"/>
      <c r="P177" s="74"/>
      <c r="Q177" s="74"/>
      <c r="R177" s="74"/>
      <c r="S177" s="74"/>
      <c r="T177" s="74"/>
      <c r="U177" s="74"/>
      <c r="V177" s="74"/>
      <c r="W177" s="74"/>
      <c r="X177" s="74"/>
      <c r="Y177" s="74"/>
      <c r="Z177" s="74"/>
    </row>
    <row r="178" spans="1:26" ht="19.5" thickBot="1" x14ac:dyDescent="0.35">
      <c r="C178" s="40" t="str">
        <f>List!$B$5</f>
        <v>Qtest (input)</v>
      </c>
      <c r="D178" s="45" t="s">
        <v>194</v>
      </c>
      <c r="E178" s="41" t="e">
        <v>#N/A</v>
      </c>
      <c r="F178" s="41" t="e">
        <v>#N/A</v>
      </c>
      <c r="G178" s="41" t="e">
        <v>#N/A</v>
      </c>
      <c r="H178" s="41" t="e">
        <v>#N/A</v>
      </c>
      <c r="I178" s="41" t="e">
        <v>#N/A</v>
      </c>
      <c r="J178" s="96" t="e">
        <v>#N/A</v>
      </c>
      <c r="K178" s="73"/>
      <c r="L178" s="73"/>
      <c r="M178" s="73"/>
      <c r="N178" s="73"/>
      <c r="O178" s="73"/>
      <c r="P178" s="73"/>
      <c r="Q178" s="73"/>
      <c r="R178" s="73"/>
      <c r="S178" s="73"/>
      <c r="T178" s="73"/>
      <c r="U178" s="73"/>
      <c r="V178" s="73"/>
      <c r="W178" s="73"/>
      <c r="X178" s="73"/>
      <c r="Y178" s="73"/>
      <c r="Z178" s="73"/>
    </row>
    <row r="179" spans="1:26" x14ac:dyDescent="0.25">
      <c r="A179" s="52" t="str">
        <f>CONCATENATE(C178," - ",D179,"%")</f>
        <v>Qtest (input) - 0%</v>
      </c>
      <c r="C179" s="122" t="s">
        <v>124</v>
      </c>
      <c r="D179" s="11">
        <v>0</v>
      </c>
      <c r="E179" s="20">
        <v>5.6598014932760448</v>
      </c>
      <c r="F179" s="20" t="e">
        <v>#N/A</v>
      </c>
      <c r="G179" s="20">
        <v>10.123834848202298</v>
      </c>
      <c r="H179" s="20">
        <v>8.7713079906298788</v>
      </c>
      <c r="I179" s="69">
        <v>9.2428836890508403</v>
      </c>
      <c r="J179" s="97">
        <v>18.211824480373203</v>
      </c>
      <c r="K179" s="74"/>
      <c r="L179" s="74"/>
      <c r="M179" s="74"/>
      <c r="N179" s="74"/>
      <c r="O179" s="74"/>
      <c r="P179" s="74"/>
      <c r="Q179" s="74"/>
      <c r="R179" s="74"/>
      <c r="S179" s="74"/>
      <c r="T179" s="74"/>
      <c r="U179" s="74"/>
      <c r="V179" s="74"/>
      <c r="W179" s="74"/>
      <c r="X179" s="74"/>
      <c r="Y179" s="74"/>
      <c r="Z179" s="74"/>
    </row>
    <row r="180" spans="1:26" x14ac:dyDescent="0.25">
      <c r="A180" s="52" t="str">
        <f>CONCATENATE(C178," - ",D180,"%")</f>
        <v>Qtest (input) - 10%</v>
      </c>
      <c r="C180" s="123"/>
      <c r="D180" s="94">
        <v>10</v>
      </c>
      <c r="E180" s="64" t="e">
        <v>#N/A</v>
      </c>
      <c r="F180" s="64" t="e">
        <v>#N/A</v>
      </c>
      <c r="G180" s="64" t="e">
        <v>#N/A</v>
      </c>
      <c r="H180" s="64">
        <v>8.596697273121638</v>
      </c>
      <c r="I180" s="68">
        <v>9.1161681891028969</v>
      </c>
      <c r="J180" s="96" t="e">
        <v>#N/A</v>
      </c>
      <c r="K180" s="74"/>
      <c r="L180" s="74"/>
      <c r="M180" s="74"/>
      <c r="N180" s="74"/>
      <c r="O180" s="74"/>
      <c r="P180" s="74"/>
      <c r="Q180" s="74"/>
      <c r="R180" s="74"/>
      <c r="S180" s="74"/>
      <c r="T180" s="74"/>
      <c r="U180" s="74"/>
      <c r="V180" s="74"/>
      <c r="W180" s="74"/>
      <c r="X180" s="74"/>
      <c r="Y180" s="74"/>
      <c r="Z180" s="74"/>
    </row>
    <row r="181" spans="1:26" x14ac:dyDescent="0.25">
      <c r="A181" s="52" t="str">
        <f>CONCATENATE(C178," - ",D181,"%")</f>
        <v>Qtest (input) - 20%</v>
      </c>
      <c r="C181" s="123"/>
      <c r="D181" s="94">
        <v>20</v>
      </c>
      <c r="E181" s="64" t="e">
        <v>#N/A</v>
      </c>
      <c r="F181" s="64" t="e">
        <v>#N/A</v>
      </c>
      <c r="G181" s="64" t="e">
        <v>#N/A</v>
      </c>
      <c r="H181" s="64" t="e">
        <v>#N/A</v>
      </c>
      <c r="I181" s="68" t="e">
        <v>#N/A</v>
      </c>
      <c r="J181" s="96" t="e">
        <v>#N/A</v>
      </c>
      <c r="K181" s="74"/>
      <c r="L181" s="74"/>
      <c r="M181" s="74"/>
      <c r="N181" s="74"/>
      <c r="O181" s="74"/>
      <c r="P181" s="74"/>
      <c r="Q181" s="74"/>
      <c r="R181" s="74"/>
      <c r="S181" s="74"/>
      <c r="T181" s="74"/>
      <c r="U181" s="74"/>
      <c r="V181" s="74"/>
      <c r="W181" s="74"/>
      <c r="X181" s="74"/>
      <c r="Y181" s="74"/>
      <c r="Z181" s="74"/>
    </row>
    <row r="182" spans="1:26" x14ac:dyDescent="0.25">
      <c r="A182" s="52" t="str">
        <f>CONCATENATE(C178," - ",D182,"%")</f>
        <v>Qtest (input) - 23%</v>
      </c>
      <c r="C182" s="123"/>
      <c r="D182" s="94">
        <v>23</v>
      </c>
      <c r="E182" s="64">
        <v>5.2894270653650528</v>
      </c>
      <c r="F182" s="64" t="e">
        <v>#N/A</v>
      </c>
      <c r="G182" s="64">
        <v>9.6935818306874229</v>
      </c>
      <c r="H182" s="64">
        <v>8.2315521731736929</v>
      </c>
      <c r="I182" s="68">
        <v>9.1183393956094925</v>
      </c>
      <c r="J182" s="96">
        <v>17.259340204306593</v>
      </c>
      <c r="K182" s="74"/>
      <c r="L182" s="74"/>
      <c r="M182" s="74"/>
      <c r="N182" s="74"/>
      <c r="O182" s="74"/>
      <c r="P182" s="74"/>
      <c r="Q182" s="74"/>
      <c r="R182" s="74"/>
      <c r="S182" s="74"/>
      <c r="T182" s="74"/>
      <c r="U182" s="74"/>
      <c r="V182" s="74"/>
      <c r="W182" s="74"/>
      <c r="X182" s="74"/>
      <c r="Y182" s="74"/>
      <c r="Z182" s="74"/>
    </row>
    <row r="183" spans="1:26" x14ac:dyDescent="0.25">
      <c r="A183" s="52" t="str">
        <f>CONCATENATE(C178," - ",D183,"%")</f>
        <v>Qtest (input) - 30%</v>
      </c>
      <c r="C183" s="123"/>
      <c r="D183" s="94">
        <v>30</v>
      </c>
      <c r="E183" s="64" t="e">
        <v>#N/A</v>
      </c>
      <c r="F183" s="64" t="e">
        <v>#N/A</v>
      </c>
      <c r="G183" s="64" t="e">
        <v>#N/A</v>
      </c>
      <c r="H183" s="64">
        <v>8.2132377413673439</v>
      </c>
      <c r="I183" s="68">
        <v>9.1080453747180279</v>
      </c>
      <c r="J183" s="96" t="e">
        <v>#N/A</v>
      </c>
      <c r="K183" s="74"/>
      <c r="L183" s="74"/>
      <c r="M183" s="74"/>
      <c r="N183" s="74"/>
      <c r="O183" s="74"/>
      <c r="P183" s="74"/>
      <c r="Q183" s="74"/>
      <c r="R183" s="74"/>
      <c r="S183" s="74"/>
      <c r="T183" s="74"/>
      <c r="U183" s="74"/>
      <c r="V183" s="74"/>
      <c r="W183" s="74"/>
      <c r="X183" s="74"/>
      <c r="Y183" s="74"/>
      <c r="Z183" s="74"/>
    </row>
    <row r="184" spans="1:26" x14ac:dyDescent="0.25">
      <c r="A184" s="52" t="str">
        <f>CONCATENATE(C178," - ",D184,"%")</f>
        <v>Qtest (input) - 40%</v>
      </c>
      <c r="C184" s="123"/>
      <c r="D184" s="94">
        <v>40</v>
      </c>
      <c r="E184" s="64">
        <v>5.0341636285133573</v>
      </c>
      <c r="F184" s="64" t="e">
        <v>#N/A</v>
      </c>
      <c r="G184" s="64">
        <v>8.3832069135595368</v>
      </c>
      <c r="H184" s="64">
        <v>7.7376641058563242</v>
      </c>
      <c r="I184" s="68">
        <v>9.086313426531321</v>
      </c>
      <c r="J184" s="96">
        <v>16.220651972799924</v>
      </c>
      <c r="K184" s="74"/>
      <c r="L184" s="74"/>
      <c r="M184" s="74"/>
      <c r="N184" s="74"/>
      <c r="O184" s="74"/>
      <c r="P184" s="74"/>
      <c r="Q184" s="74"/>
      <c r="R184" s="74"/>
      <c r="S184" s="74"/>
      <c r="T184" s="74"/>
      <c r="U184" s="74"/>
      <c r="V184" s="74"/>
      <c r="W184" s="74"/>
      <c r="X184" s="74"/>
      <c r="Y184" s="74"/>
      <c r="Z184" s="74"/>
    </row>
    <row r="185" spans="1:26" x14ac:dyDescent="0.25">
      <c r="A185" s="52" t="str">
        <f>CONCATENATE(C178," - ",D185,"%")</f>
        <v>Qtest (input) - 50%</v>
      </c>
      <c r="C185" s="123"/>
      <c r="D185" s="94">
        <v>50</v>
      </c>
      <c r="E185" s="64" t="e">
        <v>#N/A</v>
      </c>
      <c r="F185" s="64" t="e">
        <v>#N/A</v>
      </c>
      <c r="G185" s="64" t="e">
        <v>#N/A</v>
      </c>
      <c r="H185" s="64">
        <v>7.4069629960350518</v>
      </c>
      <c r="I185" s="68" t="e">
        <v>#N/A</v>
      </c>
      <c r="J185" s="96" t="e">
        <v>#N/A</v>
      </c>
      <c r="K185" s="74"/>
      <c r="L185" s="74"/>
      <c r="M185" s="74"/>
      <c r="N185" s="74"/>
      <c r="O185" s="74"/>
      <c r="P185" s="74"/>
      <c r="Q185" s="74"/>
      <c r="R185" s="74"/>
      <c r="S185" s="74"/>
      <c r="T185" s="74"/>
      <c r="U185" s="74"/>
      <c r="V185" s="74"/>
      <c r="W185" s="74"/>
      <c r="X185" s="74"/>
      <c r="Y185" s="74"/>
      <c r="Z185" s="74"/>
    </row>
    <row r="186" spans="1:26" ht="15.75" thickBot="1" x14ac:dyDescent="0.3">
      <c r="A186" s="52" t="str">
        <f>CONCATENATE(C178," - ",D186,"%")</f>
        <v>Qtest (input) - 60%</v>
      </c>
      <c r="C186" s="124"/>
      <c r="D186" s="95">
        <v>60</v>
      </c>
      <c r="E186" s="116" t="e">
        <v>#N/A</v>
      </c>
      <c r="F186" s="116" t="e">
        <v>#N/A</v>
      </c>
      <c r="G186" s="116" t="e">
        <v>#N/A</v>
      </c>
      <c r="H186" s="116">
        <v>7.0716050044377923</v>
      </c>
      <c r="I186" s="112" t="e">
        <v>#N/A</v>
      </c>
      <c r="J186" s="96" t="e">
        <v>#N/A</v>
      </c>
      <c r="K186" s="74"/>
      <c r="L186" s="74"/>
      <c r="M186" s="74"/>
      <c r="N186" s="74"/>
      <c r="O186" s="74"/>
      <c r="P186" s="74"/>
      <c r="Q186" s="74"/>
      <c r="R186" s="74"/>
      <c r="S186" s="74"/>
      <c r="T186" s="74"/>
      <c r="U186" s="74"/>
      <c r="V186" s="74"/>
      <c r="W186" s="74"/>
      <c r="X186" s="74"/>
      <c r="Y186" s="74"/>
      <c r="Z186" s="74"/>
    </row>
    <row r="187" spans="1:26" ht="19.5" thickBot="1" x14ac:dyDescent="0.35">
      <c r="C187" s="40" t="str">
        <f>List!$B$11</f>
        <v>Flue gases temperatures</v>
      </c>
      <c r="D187" s="45" t="s">
        <v>195</v>
      </c>
      <c r="E187" s="41" t="e">
        <v>#N/A</v>
      </c>
      <c r="F187" s="41" t="e">
        <v>#N/A</v>
      </c>
      <c r="G187" s="41" t="e">
        <v>#N/A</v>
      </c>
      <c r="H187" s="41" t="e">
        <v>#N/A</v>
      </c>
      <c r="I187" s="41" t="e">
        <v>#N/A</v>
      </c>
      <c r="J187" s="96" t="e">
        <v>#N/A</v>
      </c>
      <c r="K187" s="73"/>
      <c r="L187" s="73"/>
      <c r="M187" s="73"/>
      <c r="N187" s="73"/>
      <c r="O187" s="73"/>
      <c r="P187" s="73"/>
      <c r="Q187" s="73"/>
      <c r="R187" s="73"/>
      <c r="S187" s="73"/>
      <c r="T187" s="73"/>
      <c r="U187" s="73"/>
      <c r="V187" s="73"/>
      <c r="W187" s="73"/>
      <c r="X187" s="73"/>
      <c r="Y187" s="73"/>
      <c r="Z187" s="73"/>
    </row>
    <row r="188" spans="1:26" x14ac:dyDescent="0.25">
      <c r="A188" s="52" t="str">
        <f>CONCATENATE(C187," - ",D188,"%")</f>
        <v>Flue gases temperatures - 0%</v>
      </c>
      <c r="C188" s="122" t="s">
        <v>124</v>
      </c>
      <c r="D188" s="11">
        <v>0</v>
      </c>
      <c r="E188" s="20">
        <v>183.7</v>
      </c>
      <c r="F188" s="20" t="e">
        <v>#N/A</v>
      </c>
      <c r="G188" s="20">
        <v>128.48159493670889</v>
      </c>
      <c r="H188" s="20">
        <v>81.7</v>
      </c>
      <c r="I188" s="69">
        <v>63.9</v>
      </c>
      <c r="J188" s="97">
        <v>43.35</v>
      </c>
      <c r="K188" s="74"/>
      <c r="L188" s="74"/>
      <c r="M188" s="74"/>
      <c r="N188" s="74"/>
      <c r="O188" s="74"/>
      <c r="P188" s="74"/>
      <c r="Q188" s="74"/>
      <c r="R188" s="74"/>
      <c r="S188" s="74"/>
      <c r="T188" s="74"/>
      <c r="U188" s="74"/>
      <c r="V188" s="74"/>
      <c r="W188" s="74"/>
      <c r="X188" s="74"/>
      <c r="Y188" s="74"/>
      <c r="Z188" s="74"/>
    </row>
    <row r="189" spans="1:26" x14ac:dyDescent="0.25">
      <c r="A189" s="52" t="str">
        <f>CONCATENATE(C187," - ",D189,"%")</f>
        <v>Flue gases temperatures - 10%</v>
      </c>
      <c r="C189" s="123"/>
      <c r="D189" s="94">
        <v>10</v>
      </c>
      <c r="E189" s="64" t="e">
        <v>#N/A</v>
      </c>
      <c r="F189" s="64" t="e">
        <v>#N/A</v>
      </c>
      <c r="G189" s="64" t="e">
        <v>#N/A</v>
      </c>
      <c r="H189" s="64">
        <v>79.900000000000006</v>
      </c>
      <c r="I189" s="68">
        <v>65</v>
      </c>
      <c r="J189" s="96" t="e">
        <v>#N/A</v>
      </c>
      <c r="K189" s="74"/>
      <c r="L189" s="74"/>
      <c r="M189" s="74"/>
      <c r="N189" s="74"/>
      <c r="O189" s="74"/>
      <c r="P189" s="74"/>
      <c r="Q189" s="74"/>
      <c r="R189" s="74"/>
      <c r="S189" s="74"/>
      <c r="T189" s="74"/>
      <c r="U189" s="74"/>
      <c r="V189" s="74"/>
      <c r="W189" s="74"/>
      <c r="X189" s="74"/>
      <c r="Y189" s="74"/>
      <c r="Z189" s="74"/>
    </row>
    <row r="190" spans="1:26" x14ac:dyDescent="0.25">
      <c r="A190" s="52" t="str">
        <f>CONCATENATE(C187," - ",D190,"%")</f>
        <v>Flue gases temperatures - 20%</v>
      </c>
      <c r="C190" s="123"/>
      <c r="D190" s="94">
        <v>20</v>
      </c>
      <c r="E190" s="64" t="e">
        <v>#N/A</v>
      </c>
      <c r="F190" s="64" t="e">
        <v>#N/A</v>
      </c>
      <c r="G190" s="64" t="e">
        <v>#N/A</v>
      </c>
      <c r="H190" s="64" t="e">
        <v>#N/A</v>
      </c>
      <c r="I190" s="68" t="e">
        <v>#N/A</v>
      </c>
      <c r="J190" s="96" t="e">
        <v>#N/A</v>
      </c>
      <c r="K190" s="74"/>
      <c r="L190" s="74"/>
      <c r="M190" s="74"/>
      <c r="N190" s="74"/>
      <c r="O190" s="74"/>
      <c r="P190" s="74"/>
      <c r="Q190" s="74"/>
      <c r="R190" s="74"/>
      <c r="S190" s="74"/>
      <c r="T190" s="74"/>
      <c r="U190" s="74"/>
      <c r="V190" s="74"/>
      <c r="W190" s="74"/>
      <c r="X190" s="74"/>
      <c r="Y190" s="74"/>
      <c r="Z190" s="74"/>
    </row>
    <row r="191" spans="1:26" x14ac:dyDescent="0.25">
      <c r="A191" s="52" t="str">
        <f>CONCATENATE(C187," - ",D191,"%")</f>
        <v>Flue gases temperatures - 23%</v>
      </c>
      <c r="C191" s="123"/>
      <c r="D191" s="94">
        <v>23</v>
      </c>
      <c r="E191" s="64">
        <v>174.1</v>
      </c>
      <c r="F191" s="64" t="e">
        <v>#N/A</v>
      </c>
      <c r="G191" s="64">
        <v>128.38726086956521</v>
      </c>
      <c r="H191" s="64">
        <v>78.400000000000006</v>
      </c>
      <c r="I191" s="68">
        <v>65.900000000000006</v>
      </c>
      <c r="J191" s="96">
        <v>43.04</v>
      </c>
      <c r="K191" s="74"/>
      <c r="L191" s="74"/>
      <c r="M191" s="74"/>
      <c r="N191" s="74"/>
      <c r="O191" s="74"/>
      <c r="P191" s="74"/>
      <c r="Q191" s="74"/>
      <c r="R191" s="74"/>
      <c r="S191" s="74"/>
      <c r="T191" s="74"/>
      <c r="U191" s="74"/>
      <c r="V191" s="74"/>
      <c r="W191" s="74"/>
      <c r="X191" s="74"/>
      <c r="Y191" s="74"/>
      <c r="Z191" s="74"/>
    </row>
    <row r="192" spans="1:26" x14ac:dyDescent="0.25">
      <c r="A192" s="52" t="str">
        <f>CONCATENATE(C187," - ",D192,"%")</f>
        <v>Flue gases temperatures - 30%</v>
      </c>
      <c r="C192" s="123"/>
      <c r="D192" s="94">
        <v>30</v>
      </c>
      <c r="E192" s="64" t="e">
        <v>#N/A</v>
      </c>
      <c r="F192" s="64" t="e">
        <v>#N/A</v>
      </c>
      <c r="G192" s="64" t="e">
        <v>#N/A</v>
      </c>
      <c r="H192" s="64">
        <v>78.400000000000006</v>
      </c>
      <c r="I192" s="68">
        <v>66.099999999999994</v>
      </c>
      <c r="J192" s="96" t="e">
        <v>#N/A</v>
      </c>
      <c r="K192" s="74"/>
      <c r="L192" s="74"/>
      <c r="M192" s="74"/>
      <c r="N192" s="74"/>
      <c r="O192" s="74"/>
      <c r="P192" s="74"/>
      <c r="Q192" s="74"/>
      <c r="R192" s="74"/>
      <c r="S192" s="74"/>
      <c r="T192" s="74"/>
      <c r="U192" s="74"/>
      <c r="V192" s="74"/>
      <c r="W192" s="74"/>
      <c r="X192" s="74"/>
      <c r="Y192" s="74"/>
      <c r="Z192" s="74"/>
    </row>
    <row r="193" spans="1:26" x14ac:dyDescent="0.25">
      <c r="A193" s="52" t="str">
        <f>CONCATENATE(C187," - ",D193,"%")</f>
        <v>Flue gases temperatures - 40%</v>
      </c>
      <c r="C193" s="123"/>
      <c r="D193" s="94">
        <v>40</v>
      </c>
      <c r="E193" s="64">
        <v>170.3</v>
      </c>
      <c r="F193" s="64" t="e">
        <v>#N/A</v>
      </c>
      <c r="G193" s="64">
        <v>127.0465165876776</v>
      </c>
      <c r="H193" s="64">
        <v>77.8</v>
      </c>
      <c r="I193" s="68">
        <v>66.8</v>
      </c>
      <c r="J193" s="96">
        <v>43</v>
      </c>
      <c r="K193" s="74"/>
      <c r="L193" s="74"/>
      <c r="M193" s="74"/>
      <c r="N193" s="74"/>
      <c r="O193" s="74"/>
      <c r="P193" s="74"/>
      <c r="Q193" s="74"/>
      <c r="R193" s="74"/>
      <c r="S193" s="74"/>
      <c r="T193" s="74"/>
      <c r="U193" s="74"/>
      <c r="V193" s="74"/>
      <c r="W193" s="74"/>
      <c r="X193" s="74"/>
      <c r="Y193" s="74"/>
      <c r="Z193" s="74"/>
    </row>
    <row r="194" spans="1:26" x14ac:dyDescent="0.25">
      <c r="A194" s="52" t="str">
        <f>CONCATENATE(C187," - ",D194,"%")</f>
        <v>Flue gases temperatures - 50%</v>
      </c>
      <c r="C194" s="123"/>
      <c r="D194" s="94">
        <v>50</v>
      </c>
      <c r="E194" s="64" t="e">
        <v>#N/A</v>
      </c>
      <c r="F194" s="64" t="e">
        <v>#N/A</v>
      </c>
      <c r="G194" s="64" t="e">
        <v>#N/A</v>
      </c>
      <c r="H194" s="64">
        <v>76.8</v>
      </c>
      <c r="I194" s="68" t="e">
        <v>#N/A</v>
      </c>
      <c r="J194" s="96" t="e">
        <v>#N/A</v>
      </c>
      <c r="K194" s="74"/>
      <c r="L194" s="74"/>
      <c r="M194" s="74"/>
      <c r="N194" s="74"/>
      <c r="O194" s="74"/>
      <c r="P194" s="74"/>
      <c r="Q194" s="74"/>
      <c r="R194" s="74"/>
      <c r="S194" s="74"/>
      <c r="T194" s="74"/>
      <c r="U194" s="74"/>
      <c r="V194" s="74"/>
      <c r="W194" s="74"/>
      <c r="X194" s="74"/>
      <c r="Y194" s="74"/>
      <c r="Z194" s="74"/>
    </row>
    <row r="195" spans="1:26" ht="15.75" thickBot="1" x14ac:dyDescent="0.3">
      <c r="A195" s="52" t="str">
        <f>CONCATENATE(C187," - ",D195,"%")</f>
        <v>Flue gases temperatures - 60%</v>
      </c>
      <c r="C195" s="124"/>
      <c r="D195" s="95">
        <v>60</v>
      </c>
      <c r="E195" s="116" t="e">
        <v>#N/A</v>
      </c>
      <c r="F195" s="116" t="e">
        <v>#N/A</v>
      </c>
      <c r="G195" s="116" t="e">
        <v>#N/A</v>
      </c>
      <c r="H195" s="116">
        <v>74.900000000000006</v>
      </c>
      <c r="I195" s="112" t="e">
        <v>#N/A</v>
      </c>
      <c r="J195" s="96" t="e">
        <v>#N/A</v>
      </c>
      <c r="K195" s="74"/>
      <c r="L195" s="74"/>
      <c r="M195" s="74"/>
      <c r="N195" s="74"/>
      <c r="O195" s="74"/>
      <c r="P195" s="74"/>
      <c r="Q195" s="74"/>
      <c r="R195" s="74"/>
      <c r="S195" s="74"/>
      <c r="T195" s="74"/>
      <c r="U195" s="74"/>
      <c r="V195" s="74"/>
      <c r="W195" s="74"/>
      <c r="X195" s="74"/>
      <c r="Y195" s="74"/>
      <c r="Z195" s="74"/>
    </row>
    <row r="196" spans="1:26" ht="19.5" thickBot="1" x14ac:dyDescent="0.35">
      <c r="C196" s="40" t="str">
        <f>List!$B$9</f>
        <v>CO2 emissions</v>
      </c>
      <c r="D196" s="45" t="s">
        <v>196</v>
      </c>
      <c r="E196" s="41" t="e">
        <v>#N/A</v>
      </c>
      <c r="F196" s="41" t="e">
        <v>#N/A</v>
      </c>
      <c r="G196" s="41" t="e">
        <v>#N/A</v>
      </c>
      <c r="H196" s="41" t="e">
        <v>#N/A</v>
      </c>
      <c r="I196" s="41" t="e">
        <v>#N/A</v>
      </c>
      <c r="J196" s="96" t="e">
        <v>#N/A</v>
      </c>
      <c r="K196" s="73"/>
      <c r="L196" s="73"/>
      <c r="M196" s="73"/>
      <c r="N196" s="73"/>
      <c r="O196" s="73"/>
      <c r="P196" s="73"/>
      <c r="Q196" s="73"/>
      <c r="R196" s="73"/>
      <c r="S196" s="73"/>
      <c r="T196" s="73"/>
      <c r="U196" s="73"/>
      <c r="V196" s="73"/>
      <c r="W196" s="73"/>
      <c r="X196" s="73"/>
      <c r="Y196" s="73"/>
      <c r="Z196" s="73"/>
    </row>
    <row r="197" spans="1:26" x14ac:dyDescent="0.25">
      <c r="A197" s="52" t="str">
        <f>CONCATENATE(C196," - ",D197,"%")</f>
        <v>CO2 emissions - 0%</v>
      </c>
      <c r="C197" s="122" t="s">
        <v>124</v>
      </c>
      <c r="D197" s="11">
        <v>0</v>
      </c>
      <c r="E197" s="20">
        <v>3.4239999999999999</v>
      </c>
      <c r="F197" s="20" t="e">
        <v>#N/A</v>
      </c>
      <c r="G197" s="20">
        <v>2.3039936708860762</v>
      </c>
      <c r="H197" s="20">
        <v>2.36</v>
      </c>
      <c r="I197" s="69">
        <v>2.63</v>
      </c>
      <c r="J197" s="97">
        <v>9.33</v>
      </c>
      <c r="K197" s="74"/>
      <c r="L197" s="74"/>
      <c r="M197" s="74"/>
      <c r="N197" s="74"/>
      <c r="O197" s="74"/>
      <c r="P197" s="74"/>
      <c r="Q197" s="74"/>
      <c r="R197" s="74"/>
      <c r="S197" s="74"/>
      <c r="T197" s="74"/>
      <c r="U197" s="74"/>
      <c r="V197" s="74"/>
      <c r="W197" s="74"/>
      <c r="X197" s="74"/>
      <c r="Y197" s="74"/>
      <c r="Z197" s="74"/>
    </row>
    <row r="198" spans="1:26" x14ac:dyDescent="0.25">
      <c r="A198" s="52" t="str">
        <f>CONCATENATE(C196," - ",D198,"%")</f>
        <v>CO2 emissions - 10%</v>
      </c>
      <c r="C198" s="123"/>
      <c r="D198" s="94">
        <v>10</v>
      </c>
      <c r="E198" s="64" t="e">
        <v>#N/A</v>
      </c>
      <c r="F198" s="64" t="e">
        <v>#N/A</v>
      </c>
      <c r="G198" s="64" t="e">
        <v>#N/A</v>
      </c>
      <c r="H198" s="64">
        <v>2.21</v>
      </c>
      <c r="I198" s="68">
        <v>2.38</v>
      </c>
      <c r="J198" s="96" t="e">
        <v>#N/A</v>
      </c>
      <c r="K198" s="74"/>
      <c r="L198" s="74"/>
      <c r="M198" s="74"/>
      <c r="N198" s="74"/>
      <c r="O198" s="74"/>
      <c r="P198" s="74"/>
      <c r="Q198" s="74"/>
      <c r="R198" s="74"/>
      <c r="S198" s="74"/>
      <c r="T198" s="74"/>
      <c r="U198" s="74"/>
      <c r="V198" s="74"/>
      <c r="W198" s="74"/>
      <c r="X198" s="74"/>
      <c r="Y198" s="74"/>
      <c r="Z198" s="74"/>
    </row>
    <row r="199" spans="1:26" x14ac:dyDescent="0.25">
      <c r="A199" s="52" t="str">
        <f>CONCATENATE(C196," - ",D199,"%")</f>
        <v>CO2 emissions - 20%</v>
      </c>
      <c r="C199" s="123"/>
      <c r="D199" s="94">
        <v>20</v>
      </c>
      <c r="E199" s="64" t="e">
        <v>#N/A</v>
      </c>
      <c r="F199" s="64" t="e">
        <v>#N/A</v>
      </c>
      <c r="G199" s="64" t="e">
        <v>#N/A</v>
      </c>
      <c r="H199" s="64" t="e">
        <v>#N/A</v>
      </c>
      <c r="I199" s="68" t="e">
        <v>#N/A</v>
      </c>
      <c r="J199" s="96" t="e">
        <v>#N/A</v>
      </c>
      <c r="K199" s="74"/>
      <c r="L199" s="74"/>
      <c r="M199" s="74"/>
      <c r="N199" s="74"/>
      <c r="O199" s="74"/>
      <c r="P199" s="74"/>
      <c r="Q199" s="74"/>
      <c r="R199" s="74"/>
      <c r="S199" s="74"/>
      <c r="T199" s="74"/>
      <c r="U199" s="74"/>
      <c r="V199" s="74"/>
      <c r="W199" s="74"/>
      <c r="X199" s="74"/>
      <c r="Y199" s="74"/>
      <c r="Z199" s="74"/>
    </row>
    <row r="200" spans="1:26" x14ac:dyDescent="0.25">
      <c r="A200" s="52" t="str">
        <f>CONCATENATE(C196," - ",D200,"%")</f>
        <v>CO2 emissions - 23%</v>
      </c>
      <c r="C200" s="123"/>
      <c r="D200" s="94">
        <v>23</v>
      </c>
      <c r="E200" s="64">
        <v>2.96</v>
      </c>
      <c r="F200" s="64" t="e">
        <v>#N/A</v>
      </c>
      <c r="G200" s="64">
        <v>1.902565217391305</v>
      </c>
      <c r="H200" s="64">
        <v>1.99</v>
      </c>
      <c r="I200" s="68">
        <v>2.12</v>
      </c>
      <c r="J200" s="96">
        <v>8.0399999999999991</v>
      </c>
      <c r="K200" s="74"/>
      <c r="L200" s="74"/>
      <c r="M200" s="74"/>
      <c r="N200" s="74"/>
      <c r="O200" s="74"/>
      <c r="P200" s="74"/>
      <c r="Q200" s="74"/>
      <c r="R200" s="74"/>
      <c r="S200" s="74"/>
      <c r="T200" s="74"/>
      <c r="U200" s="74"/>
      <c r="V200" s="74"/>
      <c r="W200" s="74"/>
      <c r="X200" s="74"/>
      <c r="Y200" s="74"/>
      <c r="Z200" s="74"/>
    </row>
    <row r="201" spans="1:26" x14ac:dyDescent="0.25">
      <c r="A201" s="52" t="str">
        <f>CONCATENATE(C196," - ",D201,"%")</f>
        <v>CO2 emissions - 30%</v>
      </c>
      <c r="C201" s="123"/>
      <c r="D201" s="94">
        <v>30</v>
      </c>
      <c r="E201" s="64" t="e">
        <v>#N/A</v>
      </c>
      <c r="F201" s="64" t="e">
        <v>#N/A</v>
      </c>
      <c r="G201" s="64" t="e">
        <v>#N/A</v>
      </c>
      <c r="H201" s="64">
        <v>1.85</v>
      </c>
      <c r="I201" s="68">
        <v>1.99</v>
      </c>
      <c r="J201" s="96" t="e">
        <v>#N/A</v>
      </c>
      <c r="K201" s="74"/>
      <c r="L201" s="74"/>
      <c r="M201" s="74"/>
      <c r="N201" s="74"/>
      <c r="O201" s="74"/>
      <c r="P201" s="74"/>
      <c r="Q201" s="74"/>
      <c r="R201" s="74"/>
      <c r="S201" s="74"/>
      <c r="T201" s="74"/>
      <c r="U201" s="74"/>
      <c r="V201" s="74"/>
      <c r="W201" s="74"/>
      <c r="X201" s="74"/>
      <c r="Y201" s="74"/>
      <c r="Z201" s="74"/>
    </row>
    <row r="202" spans="1:26" x14ac:dyDescent="0.25">
      <c r="A202" s="52" t="str">
        <f>CONCATENATE(C196," - ",D202,"%")</f>
        <v>CO2 emissions - 40%</v>
      </c>
      <c r="C202" s="123"/>
      <c r="D202" s="94">
        <v>40</v>
      </c>
      <c r="E202" s="64">
        <v>2.472</v>
      </c>
      <c r="F202" s="64" t="e">
        <v>#N/A</v>
      </c>
      <c r="G202" s="64">
        <v>1.8644360189573481</v>
      </c>
      <c r="H202" s="64">
        <v>1.71</v>
      </c>
      <c r="I202" s="68">
        <v>1.81</v>
      </c>
      <c r="J202" s="96">
        <v>7</v>
      </c>
      <c r="K202" s="74"/>
      <c r="L202" s="74"/>
      <c r="M202" s="74"/>
      <c r="N202" s="74"/>
      <c r="O202" s="74"/>
      <c r="P202" s="74"/>
      <c r="Q202" s="74"/>
      <c r="R202" s="74"/>
      <c r="S202" s="74"/>
      <c r="T202" s="74"/>
      <c r="U202" s="74"/>
      <c r="V202" s="74"/>
      <c r="W202" s="74"/>
      <c r="X202" s="74"/>
      <c r="Y202" s="74"/>
      <c r="Z202" s="74"/>
    </row>
    <row r="203" spans="1:26" x14ac:dyDescent="0.25">
      <c r="A203" s="52" t="str">
        <f>CONCATENATE(C196," - ",D203,"%")</f>
        <v>CO2 emissions - 50%</v>
      </c>
      <c r="C203" s="123"/>
      <c r="D203" s="94">
        <v>50</v>
      </c>
      <c r="E203" s="64" t="e">
        <v>#N/A</v>
      </c>
      <c r="F203" s="64" t="e">
        <v>#N/A</v>
      </c>
      <c r="G203" s="64" t="e">
        <v>#N/A</v>
      </c>
      <c r="H203" s="64">
        <v>1.53</v>
      </c>
      <c r="I203" s="68" t="e">
        <v>#N/A</v>
      </c>
      <c r="J203" s="96" t="e">
        <v>#N/A</v>
      </c>
      <c r="K203" s="74"/>
      <c r="L203" s="74"/>
      <c r="M203" s="74"/>
      <c r="N203" s="74"/>
      <c r="O203" s="74"/>
      <c r="P203" s="74"/>
      <c r="Q203" s="74"/>
      <c r="R203" s="74"/>
      <c r="S203" s="74"/>
      <c r="T203" s="74"/>
      <c r="U203" s="74"/>
      <c r="V203" s="74"/>
      <c r="W203" s="74"/>
      <c r="X203" s="74"/>
      <c r="Y203" s="74"/>
      <c r="Z203" s="74"/>
    </row>
    <row r="204" spans="1:26" ht="15.75" thickBot="1" x14ac:dyDescent="0.3">
      <c r="A204" s="52" t="str">
        <f>CONCATENATE(C196," - ",D204,"%")</f>
        <v>CO2 emissions - 60%</v>
      </c>
      <c r="C204" s="124"/>
      <c r="D204" s="95">
        <v>60</v>
      </c>
      <c r="E204" s="116" t="e">
        <v>#N/A</v>
      </c>
      <c r="F204" s="116" t="e">
        <v>#N/A</v>
      </c>
      <c r="G204" s="116" t="e">
        <v>#N/A</v>
      </c>
      <c r="H204" s="116">
        <v>1.31</v>
      </c>
      <c r="I204" s="112" t="e">
        <v>#N/A</v>
      </c>
      <c r="J204" s="96" t="e">
        <v>#N/A</v>
      </c>
      <c r="K204" s="74"/>
      <c r="L204" s="74"/>
      <c r="M204" s="74"/>
      <c r="N204" s="74"/>
      <c r="O204" s="74"/>
      <c r="P204" s="74"/>
      <c r="Q204" s="74"/>
      <c r="R204" s="74"/>
      <c r="S204" s="74"/>
      <c r="T204" s="74"/>
      <c r="U204" s="74"/>
      <c r="V204" s="74"/>
      <c r="W204" s="74"/>
      <c r="X204" s="74"/>
      <c r="Y204" s="74"/>
      <c r="Z204" s="74"/>
    </row>
    <row r="205" spans="1:26" ht="19.5" thickBot="1" x14ac:dyDescent="0.35">
      <c r="C205" s="40" t="str">
        <f>List!$B$10</f>
        <v>O2 emissions</v>
      </c>
      <c r="D205" s="45" t="s">
        <v>196</v>
      </c>
      <c r="E205" s="41" t="e">
        <v>#N/A</v>
      </c>
      <c r="F205" s="41" t="e">
        <v>#N/A</v>
      </c>
      <c r="G205" s="41" t="e">
        <v>#N/A</v>
      </c>
      <c r="H205" s="41" t="e">
        <v>#N/A</v>
      </c>
      <c r="I205" s="41" t="e">
        <v>#N/A</v>
      </c>
      <c r="J205" s="96" t="e">
        <v>#N/A</v>
      </c>
      <c r="K205" s="73"/>
      <c r="L205" s="73"/>
      <c r="M205" s="73"/>
      <c r="N205" s="73"/>
      <c r="O205" s="73"/>
      <c r="P205" s="73"/>
      <c r="Q205" s="73"/>
      <c r="R205" s="73"/>
      <c r="S205" s="73"/>
      <c r="T205" s="73"/>
      <c r="U205" s="73"/>
      <c r="V205" s="73"/>
      <c r="W205" s="73"/>
      <c r="X205" s="73"/>
      <c r="Y205" s="73"/>
      <c r="Z205" s="73"/>
    </row>
    <row r="206" spans="1:26" x14ac:dyDescent="0.25">
      <c r="A206" s="52" t="str">
        <f>CONCATENATE(C205," - ",D206,"%")</f>
        <v>O2 emissions - 0%</v>
      </c>
      <c r="C206" s="122" t="s">
        <v>124</v>
      </c>
      <c r="D206" s="11">
        <v>0</v>
      </c>
      <c r="E206" s="20">
        <v>15.54</v>
      </c>
      <c r="F206" s="20" t="e">
        <v>#N/A</v>
      </c>
      <c r="G206" s="20" t="e">
        <v>#N/A</v>
      </c>
      <c r="H206" s="20">
        <v>16.32</v>
      </c>
      <c r="I206" s="69">
        <v>16.13</v>
      </c>
      <c r="J206" s="97">
        <v>4.63</v>
      </c>
      <c r="K206" s="74"/>
      <c r="L206" s="74"/>
      <c r="M206" s="74"/>
      <c r="N206" s="74"/>
      <c r="O206" s="74"/>
      <c r="P206" s="74"/>
      <c r="Q206" s="74"/>
      <c r="R206" s="74"/>
      <c r="S206" s="74"/>
      <c r="T206" s="74"/>
      <c r="U206" s="74"/>
      <c r="V206" s="74"/>
      <c r="W206" s="74"/>
      <c r="X206" s="74"/>
      <c r="Y206" s="74"/>
      <c r="Z206" s="74"/>
    </row>
    <row r="207" spans="1:26" x14ac:dyDescent="0.25">
      <c r="A207" s="52" t="str">
        <f>CONCATENATE(C205," - ",D207,"%")</f>
        <v>O2 emissions - 10%</v>
      </c>
      <c r="C207" s="123"/>
      <c r="D207" s="94">
        <v>10</v>
      </c>
      <c r="E207" s="64" t="e">
        <v>#N/A</v>
      </c>
      <c r="F207" s="64" t="e">
        <v>#N/A</v>
      </c>
      <c r="G207" s="64" t="e">
        <v>#N/A</v>
      </c>
      <c r="H207" s="64">
        <v>16.48</v>
      </c>
      <c r="I207" s="68">
        <v>16.48</v>
      </c>
      <c r="J207" s="96" t="e">
        <v>#N/A</v>
      </c>
      <c r="K207" s="74"/>
      <c r="L207" s="74"/>
      <c r="M207" s="74"/>
      <c r="N207" s="74"/>
      <c r="O207" s="74"/>
      <c r="P207" s="74"/>
      <c r="Q207" s="74"/>
      <c r="R207" s="74"/>
      <c r="S207" s="74"/>
      <c r="T207" s="74"/>
      <c r="U207" s="74"/>
      <c r="V207" s="74"/>
      <c r="W207" s="74"/>
      <c r="X207" s="74"/>
      <c r="Y207" s="74"/>
      <c r="Z207" s="74"/>
    </row>
    <row r="208" spans="1:26" x14ac:dyDescent="0.25">
      <c r="A208" s="52" t="str">
        <f>CONCATENATE(C205," - ",D208,"%")</f>
        <v>O2 emissions - 20%</v>
      </c>
      <c r="C208" s="123"/>
      <c r="D208" s="94">
        <v>20</v>
      </c>
      <c r="E208" s="64" t="e">
        <v>#N/A</v>
      </c>
      <c r="F208" s="64" t="e">
        <v>#N/A</v>
      </c>
      <c r="G208" s="64" t="e">
        <v>#N/A</v>
      </c>
      <c r="H208" s="64" t="e">
        <v>#N/A</v>
      </c>
      <c r="I208" s="68" t="e">
        <v>#N/A</v>
      </c>
      <c r="J208" s="96" t="e">
        <v>#N/A</v>
      </c>
      <c r="K208" s="74"/>
      <c r="L208" s="74"/>
      <c r="M208" s="74"/>
      <c r="N208" s="74"/>
      <c r="O208" s="74"/>
      <c r="P208" s="74"/>
      <c r="Q208" s="74"/>
      <c r="R208" s="74"/>
      <c r="S208" s="74"/>
      <c r="T208" s="74"/>
      <c r="U208" s="74"/>
      <c r="V208" s="74"/>
      <c r="W208" s="74"/>
      <c r="X208" s="74"/>
      <c r="Y208" s="74"/>
      <c r="Z208" s="74"/>
    </row>
    <row r="209" spans="1:26" x14ac:dyDescent="0.25">
      <c r="A209" s="52" t="str">
        <f>CONCATENATE(C205," - ",D209,"%")</f>
        <v>O2 emissions - 23%</v>
      </c>
      <c r="C209" s="123"/>
      <c r="D209" s="94">
        <v>23</v>
      </c>
      <c r="E209" s="64">
        <v>15.83</v>
      </c>
      <c r="F209" s="64" t="e">
        <v>#N/A</v>
      </c>
      <c r="G209" s="64" t="e">
        <v>#N/A</v>
      </c>
      <c r="H209" s="64">
        <v>16.73</v>
      </c>
      <c r="I209" s="68">
        <v>16.850000000000001</v>
      </c>
      <c r="J209" s="96">
        <v>5.94</v>
      </c>
      <c r="K209" s="74"/>
      <c r="L209" s="74"/>
      <c r="M209" s="74"/>
      <c r="N209" s="74"/>
      <c r="O209" s="74"/>
      <c r="P209" s="74"/>
      <c r="Q209" s="74"/>
      <c r="R209" s="74"/>
      <c r="S209" s="74"/>
      <c r="T209" s="74"/>
      <c r="U209" s="74"/>
      <c r="V209" s="74"/>
      <c r="W209" s="74"/>
      <c r="X209" s="74"/>
      <c r="Y209" s="74"/>
      <c r="Z209" s="74"/>
    </row>
    <row r="210" spans="1:26" x14ac:dyDescent="0.25">
      <c r="A210" s="52" t="str">
        <f>CONCATENATE(C205," - ",D210,"%")</f>
        <v>O2 emissions - 30%</v>
      </c>
      <c r="C210" s="123"/>
      <c r="D210" s="94">
        <v>30</v>
      </c>
      <c r="E210" s="64" t="e">
        <v>#N/A</v>
      </c>
      <c r="F210" s="64" t="e">
        <v>#N/A</v>
      </c>
      <c r="G210" s="64" t="e">
        <v>#N/A</v>
      </c>
      <c r="H210" s="64">
        <v>16.899999999999999</v>
      </c>
      <c r="I210" s="68">
        <v>16.989999999999998</v>
      </c>
      <c r="J210" s="96" t="e">
        <v>#N/A</v>
      </c>
      <c r="K210" s="74"/>
      <c r="L210" s="74"/>
      <c r="M210" s="74"/>
      <c r="N210" s="74"/>
      <c r="O210" s="74"/>
      <c r="P210" s="74"/>
      <c r="Q210" s="74"/>
      <c r="R210" s="74"/>
      <c r="S210" s="74"/>
      <c r="T210" s="74"/>
      <c r="U210" s="74"/>
      <c r="V210" s="74"/>
      <c r="W210" s="74"/>
      <c r="X210" s="74"/>
      <c r="Y210" s="74"/>
      <c r="Z210" s="74"/>
    </row>
    <row r="211" spans="1:26" x14ac:dyDescent="0.25">
      <c r="A211" s="52" t="str">
        <f>CONCATENATE(C205," - ",D211,"%")</f>
        <v>O2 emissions - 40%</v>
      </c>
      <c r="C211" s="123"/>
      <c r="D211" s="94">
        <v>40</v>
      </c>
      <c r="E211" s="64">
        <v>16.53</v>
      </c>
      <c r="F211" s="64" t="e">
        <v>#N/A</v>
      </c>
      <c r="G211" s="64" t="e">
        <v>#N/A</v>
      </c>
      <c r="H211" s="64">
        <v>17.02</v>
      </c>
      <c r="I211" s="68">
        <v>17.18</v>
      </c>
      <c r="J211" s="96">
        <v>7.11</v>
      </c>
      <c r="K211" s="74"/>
      <c r="L211" s="74"/>
      <c r="M211" s="74"/>
      <c r="N211" s="74"/>
      <c r="O211" s="74"/>
      <c r="P211" s="74"/>
      <c r="Q211" s="74"/>
      <c r="R211" s="74"/>
      <c r="S211" s="74"/>
      <c r="T211" s="74"/>
      <c r="U211" s="74"/>
      <c r="V211" s="74"/>
      <c r="W211" s="74"/>
      <c r="X211" s="74"/>
      <c r="Y211" s="74"/>
      <c r="Z211" s="74"/>
    </row>
    <row r="212" spans="1:26" x14ac:dyDescent="0.25">
      <c r="A212" s="52" t="str">
        <f>CONCATENATE(C205," - ",D212,"%")</f>
        <v>O2 emissions - 50%</v>
      </c>
      <c r="C212" s="123"/>
      <c r="D212" s="94">
        <v>50</v>
      </c>
      <c r="E212" s="64" t="e">
        <v>#N/A</v>
      </c>
      <c r="F212" s="64" t="e">
        <v>#N/A</v>
      </c>
      <c r="G212" s="64" t="e">
        <v>#N/A</v>
      </c>
      <c r="H212" s="64">
        <v>17.149999999999999</v>
      </c>
      <c r="I212" s="68" t="e">
        <v>#N/A</v>
      </c>
      <c r="J212" s="96" t="e">
        <v>#N/A</v>
      </c>
      <c r="K212" s="74"/>
      <c r="L212" s="74"/>
      <c r="M212" s="74"/>
      <c r="N212" s="74"/>
      <c r="O212" s="74"/>
      <c r="P212" s="74"/>
      <c r="Q212" s="74"/>
      <c r="R212" s="74"/>
      <c r="S212" s="74"/>
      <c r="T212" s="74"/>
      <c r="U212" s="74"/>
      <c r="V212" s="74"/>
      <c r="W212" s="74"/>
      <c r="X212" s="74"/>
      <c r="Y212" s="74"/>
      <c r="Z212" s="74"/>
    </row>
    <row r="213" spans="1:26" ht="15.75" thickBot="1" x14ac:dyDescent="0.3">
      <c r="A213" s="52" t="str">
        <f>CONCATENATE(C205," - ",D213,"%")</f>
        <v>O2 emissions - 60%</v>
      </c>
      <c r="C213" s="124"/>
      <c r="D213" s="95">
        <v>60</v>
      </c>
      <c r="E213" s="116" t="e">
        <v>#N/A</v>
      </c>
      <c r="F213" s="116" t="e">
        <v>#N/A</v>
      </c>
      <c r="G213" s="116" t="e">
        <v>#N/A</v>
      </c>
      <c r="H213" s="116">
        <v>17.41</v>
      </c>
      <c r="I213" s="112" t="e">
        <v>#N/A</v>
      </c>
      <c r="J213" s="96" t="e">
        <v>#N/A</v>
      </c>
      <c r="K213" s="74"/>
      <c r="L213" s="74"/>
      <c r="M213" s="74"/>
      <c r="N213" s="74"/>
      <c r="O213" s="74"/>
      <c r="P213" s="74"/>
      <c r="Q213" s="74"/>
      <c r="R213" s="74"/>
      <c r="S213" s="74"/>
      <c r="T213" s="74"/>
      <c r="U213" s="74"/>
      <c r="V213" s="74"/>
      <c r="W213" s="74"/>
      <c r="X213" s="74"/>
      <c r="Y213" s="74"/>
      <c r="Z213" s="74"/>
    </row>
    <row r="214" spans="1:26" ht="19.5" thickBot="1" x14ac:dyDescent="0.35">
      <c r="C214" s="40" t="str">
        <f>List!$B$12</f>
        <v>Unburnt UHC emissions</v>
      </c>
      <c r="D214" s="45" t="s">
        <v>193</v>
      </c>
      <c r="E214" s="41" t="e">
        <v>#N/A</v>
      </c>
      <c r="F214" s="41" t="e">
        <v>#N/A</v>
      </c>
      <c r="G214" s="41" t="e">
        <v>#N/A</v>
      </c>
      <c r="H214" s="41" t="e">
        <v>#N/A</v>
      </c>
      <c r="I214" s="41" t="e">
        <v>#N/A</v>
      </c>
      <c r="J214" s="96" t="e">
        <v>#N/A</v>
      </c>
      <c r="K214" s="73"/>
      <c r="L214" s="73"/>
      <c r="M214" s="73"/>
      <c r="N214" s="73"/>
      <c r="O214" s="73"/>
      <c r="P214" s="73"/>
      <c r="Q214" s="73"/>
      <c r="R214" s="73"/>
      <c r="S214" s="73"/>
      <c r="T214" s="73"/>
      <c r="U214" s="73"/>
      <c r="V214" s="73"/>
      <c r="W214" s="73"/>
      <c r="X214" s="73"/>
      <c r="Y214" s="73"/>
      <c r="Z214" s="73"/>
    </row>
    <row r="215" spans="1:26" x14ac:dyDescent="0.25">
      <c r="A215" s="52" t="str">
        <f>CONCATENATE(C214," - ",D215,"%")</f>
        <v>Unburnt UHC emissions - 0%</v>
      </c>
      <c r="C215" s="129" t="s">
        <v>124</v>
      </c>
      <c r="D215" s="11">
        <v>0</v>
      </c>
      <c r="E215" s="33" t="e">
        <v>#N/A</v>
      </c>
      <c r="F215" s="20" t="e">
        <v>#N/A</v>
      </c>
      <c r="G215" s="20">
        <v>246.17252339589908</v>
      </c>
      <c r="H215" s="20" t="e">
        <v>#N/A</v>
      </c>
      <c r="I215" s="69" t="e">
        <v>#N/A</v>
      </c>
      <c r="J215" s="97" t="e">
        <v>#N/A</v>
      </c>
      <c r="K215" s="74"/>
      <c r="L215" s="74"/>
      <c r="M215" s="74"/>
      <c r="N215" s="74"/>
      <c r="O215" s="74"/>
      <c r="P215" s="74"/>
      <c r="Q215" s="74"/>
      <c r="R215" s="74"/>
      <c r="S215" s="74"/>
      <c r="T215" s="74"/>
      <c r="U215" s="74"/>
      <c r="V215" s="74"/>
      <c r="W215" s="74"/>
      <c r="X215" s="74"/>
      <c r="Y215" s="74"/>
      <c r="Z215" s="74"/>
    </row>
    <row r="216" spans="1:26" x14ac:dyDescent="0.25">
      <c r="A216" s="52" t="str">
        <f>CONCATENATE(C214," - ",D216,"%")</f>
        <v>Unburnt UHC emissions - 23%</v>
      </c>
      <c r="C216" s="130"/>
      <c r="D216" s="94">
        <v>23</v>
      </c>
      <c r="E216" s="34" t="e">
        <v>#N/A</v>
      </c>
      <c r="F216" s="64" t="e">
        <v>#N/A</v>
      </c>
      <c r="G216" s="64" t="e">
        <v>#N/A</v>
      </c>
      <c r="H216" s="64" t="e">
        <v>#N/A</v>
      </c>
      <c r="I216" s="68" t="e">
        <v>#N/A</v>
      </c>
      <c r="J216" s="96" t="e">
        <v>#N/A</v>
      </c>
      <c r="K216" s="74"/>
      <c r="L216" s="74"/>
      <c r="M216" s="74"/>
      <c r="N216" s="74"/>
      <c r="O216" s="74"/>
      <c r="P216" s="74"/>
      <c r="Q216" s="74"/>
      <c r="R216" s="74"/>
      <c r="S216" s="74"/>
      <c r="T216" s="74"/>
      <c r="U216" s="74"/>
      <c r="V216" s="74"/>
      <c r="W216" s="74"/>
      <c r="X216" s="74"/>
      <c r="Y216" s="74"/>
      <c r="Z216" s="74"/>
    </row>
    <row r="217" spans="1:26" x14ac:dyDescent="0.25">
      <c r="A217" s="52" t="str">
        <f>CONCATENATE(C214," - ",D217,"%")</f>
        <v>Unburnt UHC emissions - 40%</v>
      </c>
      <c r="C217" s="130"/>
      <c r="D217" s="94">
        <v>40</v>
      </c>
      <c r="E217" s="34" t="e">
        <v>#N/A</v>
      </c>
      <c r="F217" s="64" t="e">
        <v>#N/A</v>
      </c>
      <c r="G217" s="64">
        <v>112.96606841273933</v>
      </c>
      <c r="H217" s="64" t="e">
        <v>#N/A</v>
      </c>
      <c r="I217" s="68" t="e">
        <v>#N/A</v>
      </c>
      <c r="J217" s="96" t="e">
        <v>#N/A</v>
      </c>
      <c r="K217" s="74"/>
      <c r="L217" s="74"/>
      <c r="M217" s="74"/>
      <c r="N217" s="74"/>
      <c r="O217" s="74"/>
      <c r="P217" s="74"/>
      <c r="Q217" s="74"/>
      <c r="R217" s="74"/>
      <c r="S217" s="74"/>
      <c r="T217" s="74"/>
      <c r="U217" s="74"/>
      <c r="V217" s="74"/>
      <c r="W217" s="74"/>
      <c r="X217" s="74"/>
      <c r="Y217" s="74"/>
      <c r="Z217" s="74"/>
    </row>
    <row r="218" spans="1:26" ht="15.75" thickBot="1" x14ac:dyDescent="0.3">
      <c r="A218" s="52" t="str">
        <f>CONCATENATE(C214," - ",D218,"%")</f>
        <v>Unburnt UHC emissions - 60%</v>
      </c>
      <c r="C218" s="131"/>
      <c r="D218" s="95">
        <v>60</v>
      </c>
      <c r="E218" s="117" t="e">
        <v>#N/A</v>
      </c>
      <c r="F218" s="116" t="e">
        <v>#N/A</v>
      </c>
      <c r="G218" s="116" t="e">
        <v>#N/A</v>
      </c>
      <c r="H218" s="116" t="e">
        <v>#N/A</v>
      </c>
      <c r="I218" s="112" t="e">
        <v>#N/A</v>
      </c>
      <c r="J218" s="96" t="e">
        <v>#N/A</v>
      </c>
      <c r="K218" s="74"/>
      <c r="L218" s="74"/>
      <c r="M218" s="74"/>
      <c r="N218" s="74"/>
      <c r="O218" s="74"/>
      <c r="P218" s="74"/>
      <c r="Q218" s="74"/>
      <c r="R218" s="74"/>
      <c r="S218" s="74"/>
      <c r="T218" s="74"/>
      <c r="U218" s="74"/>
      <c r="V218" s="74"/>
      <c r="W218" s="74"/>
      <c r="X218" s="74"/>
      <c r="Y218" s="74"/>
      <c r="Z218" s="74"/>
    </row>
    <row r="219" spans="1:26" ht="19.5" thickBot="1" x14ac:dyDescent="0.35">
      <c r="C219" s="40" t="str">
        <f>List!$B$13</f>
        <v>Unburnt H2 emissions</v>
      </c>
      <c r="D219" s="45" t="s">
        <v>193</v>
      </c>
      <c r="E219" s="41" t="e">
        <v>#N/A</v>
      </c>
      <c r="F219" s="41" t="e">
        <v>#N/A</v>
      </c>
      <c r="G219" s="41" t="e">
        <v>#N/A</v>
      </c>
      <c r="H219" s="41" t="e">
        <v>#N/A</v>
      </c>
      <c r="I219" s="41" t="e">
        <v>#N/A</v>
      </c>
      <c r="J219" s="96" t="e">
        <v>#N/A</v>
      </c>
      <c r="K219" s="73"/>
      <c r="L219" s="73"/>
      <c r="M219" s="73"/>
      <c r="N219" s="73"/>
      <c r="O219" s="73"/>
      <c r="P219" s="73"/>
      <c r="Q219" s="73"/>
      <c r="R219" s="73"/>
      <c r="S219" s="73"/>
      <c r="T219" s="73"/>
      <c r="U219" s="73"/>
      <c r="V219" s="73"/>
      <c r="W219" s="73"/>
      <c r="X219" s="73"/>
      <c r="Y219" s="73"/>
      <c r="Z219" s="73"/>
    </row>
    <row r="220" spans="1:26" x14ac:dyDescent="0.25">
      <c r="A220" s="52" t="str">
        <f>CONCATENATE(C219," - ",D220,"%")</f>
        <v>Unburnt H2 emissions - 0%</v>
      </c>
      <c r="C220" s="129" t="s">
        <v>124</v>
      </c>
      <c r="D220" s="11">
        <v>0</v>
      </c>
      <c r="E220" s="33" t="e">
        <v>#N/A</v>
      </c>
      <c r="F220" s="20" t="e">
        <v>#N/A</v>
      </c>
      <c r="G220" s="20" t="e">
        <v>#N/A</v>
      </c>
      <c r="H220" s="20" t="e">
        <v>#N/A</v>
      </c>
      <c r="I220" s="69" t="e">
        <v>#N/A</v>
      </c>
      <c r="J220" s="97" t="e">
        <v>#N/A</v>
      </c>
      <c r="K220" s="74"/>
      <c r="L220" s="74"/>
      <c r="M220" s="74"/>
      <c r="N220" s="74"/>
      <c r="O220" s="74"/>
      <c r="P220" s="74"/>
      <c r="Q220" s="74"/>
      <c r="R220" s="74"/>
      <c r="S220" s="74"/>
      <c r="T220" s="74"/>
      <c r="U220" s="74"/>
      <c r="V220" s="74"/>
      <c r="W220" s="74"/>
      <c r="X220" s="74"/>
      <c r="Y220" s="74"/>
      <c r="Z220" s="74"/>
    </row>
    <row r="221" spans="1:26" x14ac:dyDescent="0.25">
      <c r="A221" s="52" t="str">
        <f>CONCATENATE(C219," - ",D221,"%")</f>
        <v>Unburnt H2 emissions - 23%</v>
      </c>
      <c r="C221" s="130"/>
      <c r="D221" s="94">
        <v>23</v>
      </c>
      <c r="E221" s="34" t="e">
        <v>#N/A</v>
      </c>
      <c r="F221" s="64" t="e">
        <v>#N/A</v>
      </c>
      <c r="G221" s="64" t="e">
        <v>#N/A</v>
      </c>
      <c r="H221" s="64" t="e">
        <v>#N/A</v>
      </c>
      <c r="I221" s="68" t="e">
        <v>#N/A</v>
      </c>
      <c r="J221" s="96" t="e">
        <v>#N/A</v>
      </c>
      <c r="K221" s="74"/>
      <c r="L221" s="74"/>
      <c r="M221" s="74"/>
      <c r="N221" s="74"/>
      <c r="O221" s="74"/>
      <c r="P221" s="74"/>
      <c r="Q221" s="74"/>
      <c r="R221" s="74"/>
      <c r="S221" s="74"/>
      <c r="T221" s="74"/>
      <c r="U221" s="74"/>
      <c r="V221" s="74"/>
      <c r="W221" s="74"/>
      <c r="X221" s="74"/>
      <c r="Y221" s="74"/>
      <c r="Z221" s="74"/>
    </row>
    <row r="222" spans="1:26" x14ac:dyDescent="0.25">
      <c r="A222" s="52" t="str">
        <f>CONCATENATE(C219," - ",D222,"%")</f>
        <v>Unburnt H2 emissions - 40%</v>
      </c>
      <c r="C222" s="130"/>
      <c r="D222" s="94">
        <v>40</v>
      </c>
      <c r="E222" s="34" t="e">
        <v>#N/A</v>
      </c>
      <c r="F222" s="64" t="e">
        <v>#N/A</v>
      </c>
      <c r="G222" s="64">
        <v>6.191762094574071</v>
      </c>
      <c r="H222" s="64" t="e">
        <v>#N/A</v>
      </c>
      <c r="I222" s="68" t="e">
        <v>#N/A</v>
      </c>
      <c r="J222" s="96" t="e">
        <v>#N/A</v>
      </c>
      <c r="K222" s="74"/>
      <c r="L222" s="74"/>
      <c r="M222" s="74"/>
      <c r="N222" s="74"/>
      <c r="O222" s="74"/>
      <c r="P222" s="74"/>
      <c r="Q222" s="74"/>
      <c r="R222" s="74"/>
      <c r="S222" s="74"/>
      <c r="T222" s="74"/>
      <c r="U222" s="74"/>
      <c r="V222" s="74"/>
      <c r="W222" s="74"/>
      <c r="X222" s="74"/>
      <c r="Y222" s="74"/>
      <c r="Z222" s="74"/>
    </row>
    <row r="223" spans="1:26" ht="15.75" thickBot="1" x14ac:dyDescent="0.3">
      <c r="A223" s="52" t="str">
        <f>CONCATENATE(C219," - ",D223,"%")</f>
        <v>Unburnt H2 emissions - 60%</v>
      </c>
      <c r="C223" s="131"/>
      <c r="D223" s="95">
        <v>60</v>
      </c>
      <c r="E223" s="117" t="e">
        <v>#N/A</v>
      </c>
      <c r="F223" s="116" t="e">
        <v>#N/A</v>
      </c>
      <c r="G223" s="116" t="e">
        <v>#N/A</v>
      </c>
      <c r="H223" s="116" t="e">
        <v>#N/A</v>
      </c>
      <c r="I223" s="112" t="e">
        <v>#N/A</v>
      </c>
      <c r="J223" s="96" t="e">
        <v>#N/A</v>
      </c>
      <c r="K223" s="74"/>
      <c r="L223" s="74"/>
      <c r="M223" s="74"/>
      <c r="N223" s="74"/>
      <c r="O223" s="74"/>
      <c r="P223" s="74"/>
      <c r="Q223" s="74"/>
      <c r="R223" s="74"/>
      <c r="S223" s="74"/>
      <c r="T223" s="74"/>
      <c r="U223" s="74"/>
      <c r="V223" s="74"/>
      <c r="W223" s="74"/>
      <c r="X223" s="74"/>
      <c r="Y223" s="74"/>
      <c r="Z223" s="74"/>
    </row>
    <row r="224" spans="1:26" ht="19.5" thickBot="1" x14ac:dyDescent="0.35">
      <c r="C224" s="40" t="str">
        <f>List!$B$6</f>
        <v>Air Excess (Lambda)</v>
      </c>
      <c r="D224" s="45"/>
      <c r="E224" s="41" t="e">
        <v>#N/A</v>
      </c>
      <c r="F224" s="41" t="e">
        <v>#N/A</v>
      </c>
      <c r="G224" s="41" t="e">
        <v>#N/A</v>
      </c>
      <c r="H224" s="41" t="e">
        <v>#N/A</v>
      </c>
      <c r="I224" s="41" t="e">
        <v>#N/A</v>
      </c>
      <c r="J224" s="96" t="e">
        <v>#N/A</v>
      </c>
      <c r="K224" s="73"/>
      <c r="L224" s="73"/>
      <c r="M224" s="73"/>
      <c r="N224" s="73"/>
      <c r="O224" s="73"/>
      <c r="P224" s="73"/>
      <c r="Q224" s="73"/>
      <c r="R224" s="73"/>
      <c r="S224" s="73"/>
      <c r="T224" s="73"/>
      <c r="U224" s="73"/>
      <c r="V224" s="73"/>
      <c r="W224" s="73"/>
      <c r="X224" s="73"/>
      <c r="Y224" s="73"/>
      <c r="Z224" s="73"/>
    </row>
    <row r="225" spans="1:26" x14ac:dyDescent="0.25">
      <c r="A225" s="52" t="str">
        <f>CONCATENATE(C224," - ",D225,"%")</f>
        <v>Air Excess (Lambda) - 0%</v>
      </c>
      <c r="C225" s="122" t="s">
        <v>124</v>
      </c>
      <c r="D225" s="11">
        <v>0</v>
      </c>
      <c r="E225" s="20">
        <v>3.8461538461538454</v>
      </c>
      <c r="F225" s="20" t="e">
        <v>#N/A</v>
      </c>
      <c r="G225" s="20" t="e">
        <v>#N/A</v>
      </c>
      <c r="H225" s="20">
        <v>4.4871794871794872</v>
      </c>
      <c r="I225" s="69">
        <v>4.3121149897330584</v>
      </c>
      <c r="J225" s="97">
        <v>1.2828344532681735</v>
      </c>
      <c r="K225" s="74"/>
      <c r="L225" s="74"/>
      <c r="M225" s="74"/>
      <c r="N225" s="74"/>
      <c r="O225" s="74"/>
      <c r="P225" s="74"/>
      <c r="Q225" s="74"/>
      <c r="R225" s="74"/>
      <c r="S225" s="74"/>
      <c r="T225" s="74"/>
      <c r="U225" s="74"/>
      <c r="V225" s="74"/>
      <c r="W225" s="74"/>
      <c r="X225" s="74"/>
      <c r="Y225" s="74"/>
      <c r="Z225" s="74"/>
    </row>
    <row r="226" spans="1:26" x14ac:dyDescent="0.25">
      <c r="A226" s="52" t="str">
        <f>CONCATENATE(C224," - ",D226,"%")</f>
        <v>Air Excess (Lambda) - 10%</v>
      </c>
      <c r="C226" s="123"/>
      <c r="D226" s="94">
        <v>10</v>
      </c>
      <c r="E226" s="64" t="e">
        <v>#N/A</v>
      </c>
      <c r="F226" s="64" t="e">
        <v>#N/A</v>
      </c>
      <c r="G226" s="64" t="e">
        <v>#N/A</v>
      </c>
      <c r="H226" s="64">
        <v>4.6460176991150446</v>
      </c>
      <c r="I226" s="68">
        <v>4.6460176991150446</v>
      </c>
      <c r="J226" s="96" t="e">
        <v>#N/A</v>
      </c>
      <c r="K226" s="74"/>
      <c r="L226" s="74"/>
      <c r="M226" s="74"/>
      <c r="N226" s="74"/>
      <c r="O226" s="74"/>
      <c r="P226" s="74"/>
      <c r="Q226" s="74"/>
      <c r="R226" s="74"/>
      <c r="S226" s="74"/>
      <c r="T226" s="74"/>
      <c r="U226" s="74"/>
      <c r="V226" s="74"/>
      <c r="W226" s="74"/>
      <c r="X226" s="74"/>
      <c r="Y226" s="74"/>
      <c r="Z226" s="74"/>
    </row>
    <row r="227" spans="1:26" x14ac:dyDescent="0.25">
      <c r="A227" s="52" t="str">
        <f>CONCATENATE(C224," - ",D227,"%")</f>
        <v>Air Excess (Lambda) - 20%</v>
      </c>
      <c r="C227" s="123"/>
      <c r="D227" s="94">
        <v>20</v>
      </c>
      <c r="E227" s="64" t="e">
        <v>#N/A</v>
      </c>
      <c r="F227" s="64" t="e">
        <v>#N/A</v>
      </c>
      <c r="G227" s="64" t="e">
        <v>#N/A</v>
      </c>
      <c r="H227" s="64" t="e">
        <v>#N/A</v>
      </c>
      <c r="I227" s="68" t="e">
        <v>#N/A</v>
      </c>
      <c r="J227" s="96" t="e">
        <v>#N/A</v>
      </c>
      <c r="K227" s="74"/>
      <c r="L227" s="74"/>
      <c r="M227" s="74"/>
      <c r="N227" s="74"/>
      <c r="O227" s="74"/>
      <c r="P227" s="74"/>
      <c r="Q227" s="74"/>
      <c r="R227" s="74"/>
      <c r="S227" s="74"/>
      <c r="T227" s="74"/>
      <c r="U227" s="74"/>
      <c r="V227" s="74"/>
      <c r="W227" s="74"/>
      <c r="X227" s="74"/>
      <c r="Y227" s="74"/>
      <c r="Z227" s="74"/>
    </row>
    <row r="228" spans="1:26" x14ac:dyDescent="0.25">
      <c r="A228" s="52" t="str">
        <f>CONCATENATE(C224," - ",D228,"%")</f>
        <v>Air Excess (Lambda) - 23%</v>
      </c>
      <c r="C228" s="123"/>
      <c r="D228" s="94">
        <v>23</v>
      </c>
      <c r="E228" s="64">
        <v>4.0618955512572539</v>
      </c>
      <c r="F228" s="64" t="e">
        <v>#N/A</v>
      </c>
      <c r="G228" s="64" t="e">
        <v>#N/A</v>
      </c>
      <c r="H228" s="64">
        <v>4.918032786885246</v>
      </c>
      <c r="I228" s="68">
        <v>5.0602409638554233</v>
      </c>
      <c r="J228" s="96">
        <v>1.3944223107569722</v>
      </c>
      <c r="K228" s="74"/>
      <c r="L228" s="74"/>
      <c r="M228" s="74"/>
      <c r="N228" s="74"/>
      <c r="O228" s="74"/>
      <c r="P228" s="74"/>
      <c r="Q228" s="74"/>
      <c r="R228" s="74"/>
      <c r="S228" s="74"/>
      <c r="T228" s="74"/>
      <c r="U228" s="74"/>
      <c r="V228" s="74"/>
      <c r="W228" s="74"/>
      <c r="X228" s="74"/>
      <c r="Y228" s="74"/>
      <c r="Z228" s="74"/>
    </row>
    <row r="229" spans="1:26" x14ac:dyDescent="0.25">
      <c r="A229" s="52" t="str">
        <f>CONCATENATE(C224," - ",D229,"%")</f>
        <v>Air Excess (Lambda) - 30%</v>
      </c>
      <c r="C229" s="123"/>
      <c r="D229" s="94">
        <v>30</v>
      </c>
      <c r="E229" s="64" t="e">
        <v>#N/A</v>
      </c>
      <c r="F229" s="64" t="e">
        <v>#N/A</v>
      </c>
      <c r="G229" s="64" t="e">
        <v>#N/A</v>
      </c>
      <c r="H229" s="64">
        <v>5.1219512195121935</v>
      </c>
      <c r="I229" s="68">
        <v>5.2369077306733143</v>
      </c>
      <c r="J229" s="96" t="e">
        <v>#N/A</v>
      </c>
      <c r="K229" s="74"/>
      <c r="L229" s="74"/>
      <c r="M229" s="74"/>
      <c r="N229" s="74"/>
      <c r="O229" s="74"/>
      <c r="P229" s="74"/>
      <c r="Q229" s="74"/>
      <c r="R229" s="74"/>
      <c r="S229" s="74"/>
      <c r="T229" s="74"/>
      <c r="U229" s="74"/>
      <c r="V229" s="74"/>
      <c r="W229" s="74"/>
      <c r="X229" s="74"/>
      <c r="Y229" s="74"/>
      <c r="Z229" s="74"/>
    </row>
    <row r="230" spans="1:26" x14ac:dyDescent="0.25">
      <c r="A230" s="52" t="str">
        <f>CONCATENATE(C224," - ",D230,"%")</f>
        <v>Air Excess (Lambda) - 40%</v>
      </c>
      <c r="C230" s="123"/>
      <c r="D230" s="94">
        <v>40</v>
      </c>
      <c r="E230" s="64">
        <v>4.6979865771812088</v>
      </c>
      <c r="F230" s="64" t="e">
        <v>#N/A</v>
      </c>
      <c r="G230" s="64" t="e">
        <v>#N/A</v>
      </c>
      <c r="H230" s="64">
        <v>5.2763819095477382</v>
      </c>
      <c r="I230" s="68">
        <v>5.4973821989528791</v>
      </c>
      <c r="J230" s="96">
        <v>1.5118790496760259</v>
      </c>
      <c r="K230" s="74"/>
      <c r="L230" s="74"/>
      <c r="M230" s="74"/>
      <c r="N230" s="74"/>
      <c r="O230" s="74"/>
      <c r="P230" s="74"/>
      <c r="Q230" s="74"/>
      <c r="R230" s="74"/>
      <c r="S230" s="74"/>
      <c r="T230" s="74"/>
      <c r="U230" s="74"/>
      <c r="V230" s="74"/>
      <c r="W230" s="74"/>
      <c r="X230" s="74"/>
      <c r="Y230" s="74"/>
      <c r="Z230" s="74"/>
    </row>
    <row r="231" spans="1:26" x14ac:dyDescent="0.25">
      <c r="A231" s="52" t="str">
        <f>CONCATENATE(C224," - ",D231,"%")</f>
        <v>Air Excess (Lambda) - 50%</v>
      </c>
      <c r="C231" s="123"/>
      <c r="D231" s="94">
        <v>50</v>
      </c>
      <c r="E231" s="64" t="e">
        <v>#N/A</v>
      </c>
      <c r="F231" s="64" t="e">
        <v>#N/A</v>
      </c>
      <c r="G231" s="64" t="e">
        <v>#N/A</v>
      </c>
      <c r="H231" s="64">
        <v>5.4545454545454524</v>
      </c>
      <c r="I231" s="68" t="e">
        <v>#N/A</v>
      </c>
      <c r="J231" s="96" t="e">
        <v>#N/A</v>
      </c>
      <c r="K231" s="74"/>
      <c r="L231" s="74"/>
      <c r="M231" s="74"/>
      <c r="N231" s="74"/>
      <c r="O231" s="74"/>
      <c r="P231" s="74"/>
      <c r="Q231" s="74"/>
      <c r="R231" s="74"/>
      <c r="S231" s="74"/>
      <c r="T231" s="74"/>
      <c r="U231" s="74"/>
      <c r="V231" s="74"/>
      <c r="W231" s="74"/>
      <c r="X231" s="74"/>
      <c r="Y231" s="74"/>
      <c r="Z231" s="74"/>
    </row>
    <row r="232" spans="1:26" ht="15.75" thickBot="1" x14ac:dyDescent="0.3">
      <c r="A232" s="52" t="str">
        <f>CONCATENATE(C224," - ",D232,"%")</f>
        <v>Air Excess (Lambda) - 60%</v>
      </c>
      <c r="C232" s="124"/>
      <c r="D232" s="95">
        <v>60</v>
      </c>
      <c r="E232" s="116" t="e">
        <v>#N/A</v>
      </c>
      <c r="F232" s="116" t="e">
        <v>#N/A</v>
      </c>
      <c r="G232" s="116" t="e">
        <v>#N/A</v>
      </c>
      <c r="H232" s="116">
        <v>5.8495821727019504</v>
      </c>
      <c r="I232" s="112" t="e">
        <v>#N/A</v>
      </c>
      <c r="J232" s="96" t="e">
        <v>#N/A</v>
      </c>
      <c r="K232" s="74"/>
      <c r="L232" s="74"/>
      <c r="M232" s="74"/>
      <c r="N232" s="74"/>
      <c r="O232" s="74"/>
      <c r="P232" s="74"/>
      <c r="Q232" s="74"/>
      <c r="R232" s="74"/>
      <c r="S232" s="74"/>
      <c r="T232" s="74"/>
      <c r="U232" s="74"/>
      <c r="V232" s="74"/>
      <c r="W232" s="74"/>
      <c r="X232" s="74"/>
      <c r="Y232" s="74"/>
      <c r="Z232" s="74"/>
    </row>
    <row r="233" spans="1:26" x14ac:dyDescent="0.25">
      <c r="J233" s="74"/>
      <c r="K233" s="74"/>
      <c r="L233" s="74"/>
      <c r="M233" s="74"/>
      <c r="N233" s="74"/>
      <c r="O233" s="74"/>
      <c r="P233" s="74"/>
      <c r="Q233" s="74"/>
      <c r="R233" s="74"/>
      <c r="S233"/>
      <c r="T233"/>
      <c r="U233"/>
      <c r="V233"/>
      <c r="W233"/>
      <c r="X233"/>
      <c r="Y233"/>
      <c r="Z233"/>
    </row>
    <row r="234" spans="1:26" x14ac:dyDescent="0.25">
      <c r="J234" s="74"/>
      <c r="K234" s="74"/>
      <c r="L234" s="74"/>
      <c r="M234" s="74"/>
      <c r="N234" s="74"/>
      <c r="O234" s="74"/>
      <c r="P234" s="74"/>
      <c r="Q234" s="74"/>
      <c r="R234" s="74"/>
      <c r="S234"/>
      <c r="T234"/>
      <c r="U234"/>
      <c r="V234"/>
      <c r="W234"/>
      <c r="X234"/>
      <c r="Y234"/>
      <c r="Z234"/>
    </row>
    <row r="235" spans="1:26" x14ac:dyDescent="0.25">
      <c r="J235" s="74"/>
      <c r="K235" s="74"/>
      <c r="L235" s="74"/>
      <c r="M235" s="74"/>
      <c r="N235" s="74"/>
      <c r="O235" s="74"/>
      <c r="P235" s="74"/>
      <c r="Q235" s="74"/>
      <c r="R235" s="74"/>
      <c r="S235"/>
      <c r="T235"/>
      <c r="U235"/>
      <c r="V235"/>
      <c r="W235"/>
      <c r="X235"/>
      <c r="Y235"/>
      <c r="Z235"/>
    </row>
    <row r="236" spans="1:26" x14ac:dyDescent="0.25">
      <c r="J236" s="74"/>
      <c r="K236" s="74"/>
      <c r="L236" s="74"/>
      <c r="M236" s="74"/>
      <c r="N236" s="74"/>
      <c r="O236" s="74"/>
      <c r="P236" s="74"/>
      <c r="Q236" s="74"/>
      <c r="R236" s="74"/>
      <c r="S236"/>
      <c r="T236"/>
      <c r="U236"/>
      <c r="V236"/>
      <c r="W236"/>
      <c r="X236"/>
      <c r="Y236"/>
      <c r="Z236"/>
    </row>
    <row r="237" spans="1:26" x14ac:dyDescent="0.25">
      <c r="J237" s="74"/>
      <c r="K237" s="74"/>
      <c r="L237" s="74"/>
      <c r="M237" s="74"/>
      <c r="N237" s="74"/>
      <c r="O237" s="74"/>
      <c r="P237" s="74"/>
      <c r="Q237" s="74"/>
      <c r="R237" s="74"/>
      <c r="S237"/>
      <c r="T237"/>
      <c r="U237"/>
      <c r="V237"/>
      <c r="W237"/>
      <c r="X237"/>
      <c r="Y237"/>
      <c r="Z237"/>
    </row>
    <row r="238" spans="1:26" x14ac:dyDescent="0.25">
      <c r="J238" s="74"/>
      <c r="K238" s="74"/>
      <c r="L238" s="74"/>
      <c r="M238" s="74"/>
      <c r="N238" s="74"/>
      <c r="O238" s="74"/>
      <c r="P238" s="74"/>
      <c r="Q238" s="74"/>
      <c r="R238" s="74"/>
      <c r="S238"/>
      <c r="T238"/>
      <c r="U238"/>
      <c r="V238"/>
      <c r="W238"/>
      <c r="X238"/>
      <c r="Y238"/>
      <c r="Z238"/>
    </row>
    <row r="239" spans="1:26" x14ac:dyDescent="0.25">
      <c r="J239" s="74"/>
      <c r="K239" s="74"/>
      <c r="L239" s="74"/>
      <c r="M239" s="74"/>
      <c r="N239" s="74"/>
      <c r="O239" s="74"/>
      <c r="P239" s="74"/>
      <c r="Q239" s="74"/>
      <c r="R239" s="74"/>
      <c r="S239"/>
      <c r="T239"/>
      <c r="U239"/>
      <c r="V239"/>
      <c r="W239"/>
      <c r="X239"/>
      <c r="Y239"/>
      <c r="Z239"/>
    </row>
    <row r="240" spans="1:26" x14ac:dyDescent="0.25">
      <c r="B240" s="80"/>
      <c r="C240" s="81"/>
      <c r="D240" s="71"/>
      <c r="E240" s="74"/>
      <c r="F240" s="74"/>
      <c r="G240" s="74"/>
      <c r="H240" s="74"/>
      <c r="I240" s="74"/>
      <c r="J240" s="74"/>
      <c r="K240" s="74"/>
      <c r="L240" s="74"/>
      <c r="M240" s="74"/>
      <c r="N240" s="74"/>
      <c r="O240" s="74"/>
      <c r="P240" s="74"/>
      <c r="Q240" s="74"/>
      <c r="R240"/>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s="74"/>
      <c r="S242"/>
      <c r="T242"/>
      <c r="U242"/>
      <c r="V242"/>
      <c r="W242"/>
      <c r="X242"/>
      <c r="Y242"/>
      <c r="Z242"/>
    </row>
    <row r="243" spans="2:26" ht="18" x14ac:dyDescent="0.25">
      <c r="B243" s="82"/>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75" x14ac:dyDescent="0.3">
      <c r="B244" s="80"/>
      <c r="C244" s="83"/>
      <c r="D244" s="84"/>
      <c r="E244" s="73"/>
      <c r="F244" s="73"/>
      <c r="G244" s="73"/>
      <c r="H244" s="73"/>
      <c r="I244" s="73"/>
      <c r="J244" s="73"/>
      <c r="K244" s="73"/>
      <c r="L244" s="73"/>
      <c r="M244" s="73"/>
      <c r="N244" s="73"/>
      <c r="O244" s="73"/>
      <c r="P244" s="73"/>
      <c r="Q244" s="73"/>
      <c r="R244" s="73"/>
      <c r="S244" s="73"/>
      <c r="T244" s="73"/>
      <c r="U244" s="73"/>
      <c r="V244" s="73"/>
      <c r="W244" s="73"/>
      <c r="X244" s="73"/>
      <c r="Y244" s="73"/>
      <c r="Z244" s="73"/>
    </row>
    <row r="245" spans="2:26" x14ac:dyDescent="0.25">
      <c r="B245" s="80"/>
      <c r="C245" s="81"/>
      <c r="D245" s="71"/>
      <c r="E245" s="75"/>
      <c r="F245" s="74"/>
      <c r="G245" s="74"/>
      <c r="H245" s="75"/>
      <c r="I245" s="74"/>
      <c r="J245" s="74"/>
      <c r="K245" s="74"/>
      <c r="L245" s="74"/>
      <c r="M245" s="74"/>
      <c r="N245" s="74"/>
      <c r="O245" s="75"/>
      <c r="P245" s="74"/>
      <c r="Q245" s="75"/>
      <c r="R245" s="74"/>
      <c r="S245"/>
      <c r="T245"/>
      <c r="U245"/>
      <c r="V245"/>
      <c r="W245"/>
      <c r="X245"/>
      <c r="Y245"/>
      <c r="Z245"/>
    </row>
    <row r="246" spans="2:26" x14ac:dyDescent="0.25">
      <c r="B246" s="80"/>
      <c r="C246" s="81"/>
      <c r="D246" s="71"/>
      <c r="E246" s="75"/>
      <c r="F246" s="74"/>
      <c r="G246" s="74"/>
      <c r="H246" s="75"/>
      <c r="I246" s="74"/>
      <c r="J246" s="74"/>
      <c r="K246" s="74"/>
      <c r="L246" s="74"/>
      <c r="M246" s="74"/>
      <c r="N246" s="74"/>
      <c r="O246" s="75"/>
      <c r="P246" s="74"/>
      <c r="Q246" s="75"/>
      <c r="R246" s="74"/>
      <c r="S246" s="74"/>
      <c r="T246" s="74"/>
      <c r="U246" s="74"/>
      <c r="V246" s="74"/>
      <c r="W246" s="74"/>
      <c r="X246" s="74"/>
      <c r="Y246" s="74"/>
      <c r="Z246" s="74"/>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4"/>
      <c r="F248" s="74"/>
      <c r="G248" s="74"/>
      <c r="H248" s="74"/>
      <c r="I248" s="74"/>
      <c r="J248" s="74"/>
      <c r="K248" s="74"/>
      <c r="L248" s="74"/>
      <c r="M248" s="74"/>
      <c r="N248" s="74"/>
      <c r="O248" s="74"/>
      <c r="P248" s="74"/>
      <c r="Q248" s="74"/>
      <c r="R248"/>
      <c r="S248"/>
      <c r="T248"/>
      <c r="U248"/>
      <c r="V248"/>
      <c r="W248"/>
      <c r="X248"/>
      <c r="Y248"/>
      <c r="Z248"/>
    </row>
    <row r="249" spans="2:26" ht="18.75" x14ac:dyDescent="0.3">
      <c r="B249" s="80"/>
      <c r="C249" s="83"/>
      <c r="D249" s="84"/>
      <c r="E249" s="73"/>
      <c r="F249" s="73"/>
      <c r="G249" s="73"/>
      <c r="H249" s="73"/>
      <c r="I249" s="73"/>
      <c r="J249" s="73"/>
      <c r="K249" s="73"/>
      <c r="L249" s="73"/>
      <c r="M249" s="73"/>
      <c r="N249" s="73"/>
      <c r="O249" s="73"/>
      <c r="P249" s="73"/>
      <c r="Q249" s="73"/>
      <c r="R249" s="73"/>
      <c r="S249" s="73"/>
      <c r="T249" s="73"/>
      <c r="U249" s="73"/>
      <c r="V249" s="73"/>
      <c r="W249" s="73"/>
      <c r="X249" s="73"/>
      <c r="Y249" s="73"/>
      <c r="Z249" s="73"/>
    </row>
    <row r="250" spans="2:26" x14ac:dyDescent="0.25">
      <c r="B250" s="80"/>
      <c r="C250" s="81"/>
      <c r="D250" s="71"/>
      <c r="E250" s="74"/>
      <c r="F250" s="74"/>
      <c r="G250" s="74"/>
      <c r="H250" s="74"/>
      <c r="I250" s="74"/>
      <c r="J250" s="74"/>
      <c r="K250" s="74"/>
      <c r="L250" s="74"/>
      <c r="M250" s="74"/>
      <c r="N250" s="74"/>
      <c r="O250" s="75"/>
      <c r="P250" s="75"/>
      <c r="Q250" s="74"/>
      <c r="R250"/>
      <c r="S250"/>
      <c r="T250"/>
      <c r="U250"/>
      <c r="V250"/>
      <c r="W250"/>
      <c r="X250"/>
      <c r="Y250"/>
      <c r="Z250"/>
    </row>
    <row r="251" spans="2:26" x14ac:dyDescent="0.25">
      <c r="B251" s="80"/>
      <c r="C251" s="81"/>
      <c r="D251" s="71"/>
      <c r="E251" s="74"/>
      <c r="F251" s="74"/>
      <c r="G251" s="74"/>
      <c r="H251" s="74"/>
      <c r="I251" s="74"/>
      <c r="J251" s="74"/>
      <c r="K251" s="74"/>
      <c r="L251" s="74"/>
      <c r="M251" s="74"/>
      <c r="N251" s="74"/>
      <c r="O251" s="75"/>
      <c r="P251" s="75"/>
      <c r="Q251" s="74"/>
      <c r="R251" s="74"/>
      <c r="S251" s="74"/>
      <c r="T251" s="74"/>
      <c r="U251" s="74"/>
      <c r="V251" s="74"/>
      <c r="W251" s="74"/>
      <c r="X251" s="74"/>
      <c r="Y251" s="74"/>
      <c r="Z251" s="74"/>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4"/>
      <c r="P253" s="74"/>
      <c r="Q253" s="74"/>
      <c r="R253"/>
      <c r="S253"/>
      <c r="T253"/>
      <c r="U253"/>
      <c r="V253"/>
      <c r="W253"/>
      <c r="X253"/>
      <c r="Y253"/>
      <c r="Z253"/>
    </row>
    <row r="254" spans="2:26" ht="18.75" x14ac:dyDescent="0.3">
      <c r="B254" s="80"/>
      <c r="C254" s="83"/>
      <c r="D254" s="84"/>
      <c r="E254" s="73"/>
      <c r="F254" s="73"/>
      <c r="G254" s="73"/>
      <c r="H254" s="73"/>
      <c r="I254" s="73"/>
      <c r="J254" s="73"/>
      <c r="K254" s="73"/>
      <c r="L254" s="73"/>
      <c r="M254" s="73"/>
      <c r="N254" s="73"/>
      <c r="O254" s="73"/>
      <c r="P254" s="73"/>
      <c r="Q254" s="73"/>
      <c r="R254" s="73"/>
      <c r="S254" s="73"/>
      <c r="T254" s="73"/>
      <c r="U254" s="73"/>
      <c r="V254" s="73"/>
      <c r="W254" s="73"/>
      <c r="X254" s="73"/>
      <c r="Y254" s="73"/>
      <c r="Z254" s="73"/>
    </row>
    <row r="255" spans="2:26" x14ac:dyDescent="0.25">
      <c r="B255" s="80"/>
      <c r="C255" s="81"/>
      <c r="D255" s="71"/>
      <c r="E255" s="74"/>
      <c r="F255" s="74"/>
      <c r="G255" s="74"/>
      <c r="H255" s="74"/>
      <c r="I255" s="74"/>
      <c r="J255" s="74"/>
      <c r="K255" s="74"/>
      <c r="L255" s="74"/>
      <c r="M255" s="74"/>
      <c r="N255" s="74"/>
      <c r="O255" s="74"/>
      <c r="P255" s="74"/>
      <c r="Q255" s="74"/>
      <c r="R255"/>
      <c r="S255"/>
      <c r="T255"/>
      <c r="U255"/>
      <c r="V255"/>
      <c r="W255"/>
      <c r="X255"/>
      <c r="Y255"/>
      <c r="Z255"/>
    </row>
    <row r="256" spans="2:26" x14ac:dyDescent="0.25">
      <c r="B256" s="80"/>
      <c r="C256" s="81"/>
      <c r="D256" s="71"/>
      <c r="E256" s="74"/>
      <c r="F256" s="74"/>
      <c r="G256" s="74"/>
      <c r="H256" s="74"/>
      <c r="I256" s="74"/>
      <c r="J256" s="74"/>
      <c r="K256" s="74"/>
      <c r="L256" s="74"/>
      <c r="M256" s="74"/>
      <c r="N256" s="74"/>
      <c r="O256" s="74"/>
      <c r="P256" s="74"/>
      <c r="Q256" s="74"/>
      <c r="R256" s="76"/>
      <c r="S256" s="76"/>
      <c r="T256" s="76"/>
      <c r="U256" s="74"/>
      <c r="V256" s="74"/>
      <c r="W256" s="74"/>
      <c r="X256" s="74"/>
      <c r="Y256" s="74"/>
      <c r="Z256" s="74"/>
    </row>
    <row r="257" spans="2:26" x14ac:dyDescent="0.25">
      <c r="B257" s="80"/>
      <c r="C257" s="81"/>
      <c r="D257" s="71"/>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c r="S258"/>
      <c r="T258"/>
      <c r="U258"/>
      <c r="V258"/>
      <c r="W258"/>
      <c r="X258"/>
      <c r="Y258"/>
      <c r="Z258"/>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ht="18" x14ac:dyDescent="0.25">
      <c r="B265" s="82"/>
      <c r="C265" s="81"/>
      <c r="D265" s="71"/>
      <c r="E265" s="74"/>
      <c r="F265" s="74"/>
      <c r="G265" s="74"/>
      <c r="H265" s="74"/>
      <c r="I265" s="74"/>
      <c r="J265" s="74"/>
      <c r="K265" s="74"/>
      <c r="L265" s="74"/>
      <c r="M265" s="74"/>
      <c r="N265" s="74"/>
      <c r="O265" s="74"/>
      <c r="P265" s="74"/>
      <c r="Q265" s="74"/>
      <c r="R265"/>
      <c r="S265"/>
      <c r="T265"/>
      <c r="U265"/>
      <c r="V265"/>
      <c r="W265"/>
      <c r="X265"/>
      <c r="Y265"/>
      <c r="Z265"/>
    </row>
    <row r="266" spans="2:26" ht="18.75" x14ac:dyDescent="0.3">
      <c r="B266"/>
      <c r="C266" s="83"/>
      <c r="D266" s="84"/>
      <c r="E266" s="73"/>
      <c r="F266" s="73"/>
      <c r="G266" s="73"/>
      <c r="H266" s="73"/>
      <c r="I266" s="73"/>
      <c r="J266" s="73"/>
      <c r="K266" s="73"/>
      <c r="L266" s="73"/>
      <c r="M266" s="73"/>
      <c r="N266" s="73"/>
      <c r="O266" s="73"/>
      <c r="P266" s="73"/>
      <c r="Q266" s="73"/>
      <c r="R266" s="73"/>
      <c r="S266" s="73"/>
      <c r="T266" s="73"/>
      <c r="U266" s="73"/>
      <c r="V266" s="73"/>
      <c r="W266" s="73"/>
      <c r="X266" s="73"/>
      <c r="Y266" s="73"/>
      <c r="Z266" s="73"/>
    </row>
    <row r="267" spans="2:26" x14ac:dyDescent="0.25">
      <c r="B267" s="80"/>
      <c r="C267" s="81"/>
      <c r="D267" s="71"/>
      <c r="E267" s="74"/>
      <c r="F267" s="75"/>
      <c r="G267" s="75"/>
      <c r="H267" s="75"/>
      <c r="I267" s="74"/>
      <c r="J267" s="74"/>
      <c r="K267" s="75"/>
      <c r="L267" s="75"/>
      <c r="M267" s="74"/>
      <c r="N267" s="74"/>
      <c r="O267" s="74"/>
      <c r="P267" s="75"/>
      <c r="Q267" s="75"/>
      <c r="R267" s="77"/>
      <c r="S267" s="77"/>
      <c r="T267" s="77"/>
      <c r="U267" s="74"/>
      <c r="V267" s="74"/>
      <c r="W267" s="74"/>
      <c r="X267" s="74"/>
      <c r="Y267" s="74"/>
      <c r="Z267" s="74"/>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4"/>
      <c r="G270" s="74"/>
      <c r="H270" s="74"/>
      <c r="I270" s="74"/>
      <c r="J270" s="74"/>
      <c r="K270" s="74"/>
      <c r="L270" s="74"/>
      <c r="M270" s="74"/>
      <c r="N270" s="74"/>
      <c r="O270" s="74"/>
      <c r="P270" s="74"/>
      <c r="Q270" s="74"/>
      <c r="R270" s="77"/>
      <c r="S270" s="77"/>
      <c r="T270" s="77"/>
      <c r="U270" s="74"/>
      <c r="V270" s="74"/>
      <c r="W270" s="74"/>
      <c r="X270" s="74"/>
      <c r="Y270" s="74"/>
      <c r="Z270" s="74"/>
    </row>
    <row r="271" spans="2:26" ht="18.75" x14ac:dyDescent="0.3">
      <c r="B271" s="80"/>
      <c r="C271" s="83"/>
      <c r="D271" s="84"/>
      <c r="E271" s="73"/>
      <c r="F271" s="73"/>
      <c r="G271" s="73"/>
      <c r="H271" s="73"/>
      <c r="I271" s="73"/>
      <c r="J271" s="73"/>
      <c r="K271" s="73"/>
      <c r="L271" s="73"/>
      <c r="M271" s="73"/>
      <c r="N271" s="73"/>
      <c r="O271" s="73"/>
      <c r="P271" s="73"/>
      <c r="Q271" s="73"/>
      <c r="R271" s="73"/>
      <c r="S271" s="73"/>
      <c r="T271" s="73"/>
      <c r="U271" s="73"/>
      <c r="V271" s="73"/>
      <c r="W271" s="73"/>
      <c r="X271" s="73"/>
      <c r="Y271" s="73"/>
      <c r="Z271" s="73"/>
    </row>
    <row r="272" spans="2:26" x14ac:dyDescent="0.25">
      <c r="B272" s="80"/>
      <c r="C272" s="81"/>
      <c r="D272" s="71"/>
      <c r="E272" s="74"/>
      <c r="F272" s="75"/>
      <c r="G272" s="74"/>
      <c r="H272" s="75"/>
      <c r="I272" s="75"/>
      <c r="J272" s="74"/>
      <c r="K272" s="74"/>
      <c r="L272" s="74"/>
      <c r="M272" s="75"/>
      <c r="N272" s="74"/>
      <c r="O272" s="74"/>
      <c r="P272" s="74"/>
      <c r="Q272" s="74"/>
      <c r="R272" s="77"/>
      <c r="S272" s="77"/>
      <c r="T272" s="77"/>
      <c r="U272" s="74"/>
      <c r="V272" s="74"/>
      <c r="W272" s="74"/>
      <c r="X272" s="74"/>
      <c r="Y272" s="74"/>
      <c r="Z272" s="74"/>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4"/>
      <c r="G275" s="74"/>
      <c r="H275" s="74"/>
      <c r="I275" s="74"/>
      <c r="J275" s="74"/>
      <c r="K275" s="74"/>
      <c r="L275" s="74"/>
      <c r="M275" s="74"/>
      <c r="N275" s="74"/>
      <c r="O275" s="74"/>
      <c r="P275" s="74"/>
      <c r="Q275" s="74"/>
      <c r="R275" s="77"/>
      <c r="S275" s="77"/>
      <c r="T275" s="77"/>
      <c r="U275" s="74"/>
      <c r="V275" s="74"/>
      <c r="W275" s="74"/>
      <c r="X275" s="74"/>
      <c r="Y275" s="74"/>
      <c r="Z275" s="74"/>
    </row>
    <row r="276" spans="2:26" ht="18.75" x14ac:dyDescent="0.3">
      <c r="B276" s="80"/>
      <c r="C276" s="83"/>
      <c r="D276" s="84"/>
      <c r="E276" s="73"/>
      <c r="F276" s="73"/>
      <c r="G276" s="73"/>
      <c r="H276" s="73"/>
      <c r="I276" s="73"/>
      <c r="J276" s="73"/>
      <c r="K276" s="73"/>
      <c r="L276" s="73"/>
      <c r="M276" s="73"/>
      <c r="N276" s="73"/>
      <c r="O276" s="73"/>
      <c r="P276" s="73"/>
      <c r="Q276" s="73"/>
      <c r="R276" s="73"/>
      <c r="S276" s="73"/>
      <c r="T276" s="73"/>
      <c r="U276" s="73"/>
      <c r="V276" s="73"/>
      <c r="W276" s="73"/>
      <c r="X276" s="73"/>
      <c r="Y276" s="73"/>
      <c r="Z276" s="73"/>
    </row>
    <row r="277" spans="2:26" x14ac:dyDescent="0.25">
      <c r="B277" s="80"/>
      <c r="C277" s="81"/>
      <c r="D277" s="71"/>
      <c r="E277" s="74"/>
      <c r="F277" s="74"/>
      <c r="G277" s="74"/>
      <c r="H277" s="74"/>
      <c r="I277" s="74"/>
      <c r="J277" s="74"/>
      <c r="K277" s="74"/>
      <c r="L277" s="74"/>
      <c r="M277" s="74"/>
      <c r="N277" s="74"/>
      <c r="O277" s="75"/>
      <c r="P277" s="74"/>
      <c r="Q277" s="74"/>
      <c r="R277" s="77"/>
      <c r="S277" s="77"/>
      <c r="T277" s="77"/>
      <c r="U277" s="74"/>
      <c r="V277" s="74"/>
      <c r="W277" s="74"/>
      <c r="X277" s="74"/>
      <c r="Y277" s="74"/>
      <c r="Z277" s="74"/>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4"/>
      <c r="P280" s="74"/>
      <c r="Q280" s="74"/>
      <c r="R280" s="77"/>
      <c r="S280"/>
      <c r="T280"/>
      <c r="U280"/>
      <c r="V280"/>
      <c r="W280"/>
      <c r="X280"/>
      <c r="Y280"/>
      <c r="Z280"/>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9"/>
      <c r="S285" s="79"/>
      <c r="T285" s="79"/>
      <c r="U285" s="74"/>
      <c r="V285" s="74"/>
      <c r="W285" s="74"/>
      <c r="X285" s="74"/>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7"/>
      <c r="S288"/>
      <c r="T288"/>
      <c r="U288"/>
      <c r="V288"/>
      <c r="W288"/>
      <c r="X288"/>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9"/>
      <c r="S290" s="79"/>
      <c r="T290" s="79"/>
      <c r="U290" s="74"/>
      <c r="V290" s="74"/>
      <c r="W290" s="74"/>
      <c r="X290" s="74"/>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Q292" s="74"/>
      <c r="R292" s="79"/>
      <c r="S292" s="79"/>
      <c r="T292" s="79"/>
      <c r="U292" s="74"/>
      <c r="V292" s="74"/>
      <c r="W292" s="74"/>
      <c r="X292" s="74"/>
      <c r="Y292"/>
      <c r="Z292"/>
    </row>
    <row r="293" spans="2:26" x14ac:dyDescent="0.25">
      <c r="Q293" s="74"/>
      <c r="R293" s="77"/>
      <c r="S293"/>
      <c r="T293"/>
      <c r="U293"/>
      <c r="V293"/>
      <c r="W293"/>
      <c r="X293"/>
      <c r="Y293"/>
      <c r="Z293"/>
    </row>
    <row r="294" spans="2:26" x14ac:dyDescent="0.25">
      <c r="Q294" s="74"/>
      <c r="R294" s="77"/>
      <c r="S294"/>
      <c r="T294"/>
      <c r="U294"/>
      <c r="V294"/>
      <c r="W294"/>
      <c r="X294"/>
      <c r="Y294"/>
      <c r="Z294"/>
    </row>
    <row r="295" spans="2:26" x14ac:dyDescent="0.25">
      <c r="Q295" s="74"/>
      <c r="R295" s="77"/>
      <c r="S295" s="77"/>
      <c r="T295" s="77"/>
      <c r="U295" s="74"/>
      <c r="V295" s="74"/>
      <c r="W295" s="74"/>
      <c r="X295" s="74"/>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4"/>
      <c r="S298"/>
      <c r="T298"/>
      <c r="U298"/>
      <c r="V298"/>
      <c r="W298"/>
      <c r="X298"/>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sheetData>
  <mergeCells count="32">
    <mergeCell ref="C220:C223"/>
    <mergeCell ref="C225:C232"/>
    <mergeCell ref="C170:C177"/>
    <mergeCell ref="C179:C186"/>
    <mergeCell ref="C188:C195"/>
    <mergeCell ref="C197:C204"/>
    <mergeCell ref="C206:C213"/>
    <mergeCell ref="C215:C218"/>
    <mergeCell ref="C57:C64"/>
    <mergeCell ref="C161:C168"/>
    <mergeCell ref="C66:C72"/>
    <mergeCell ref="C74:C81"/>
    <mergeCell ref="C83:C90"/>
    <mergeCell ref="C92:C99"/>
    <mergeCell ref="C101:C108"/>
    <mergeCell ref="C110:C113"/>
    <mergeCell ref="C115:C118"/>
    <mergeCell ref="C120:C127"/>
    <mergeCell ref="C134:C141"/>
    <mergeCell ref="C143:C150"/>
    <mergeCell ref="C152:C159"/>
    <mergeCell ref="C48:C55"/>
    <mergeCell ref="C30:C37"/>
    <mergeCell ref="C39:C46"/>
    <mergeCell ref="AE17:AJ17"/>
    <mergeCell ref="AL17:AQ17"/>
    <mergeCell ref="A1:A4"/>
    <mergeCell ref="E1:Z1"/>
    <mergeCell ref="AC1:AG1"/>
    <mergeCell ref="AH1:AY1"/>
    <mergeCell ref="AE5:AJ5"/>
    <mergeCell ref="AL5:AQ5"/>
  </mergeCells>
  <dataValidations count="1">
    <dataValidation type="list" allowBlank="1" showInputMessage="1" showErrorMessage="1" sqref="AH1" xr:uid="{8A8ECE74-F18C-4B19-B706-B26EA0D2F929}">
      <formula1>KPI</formula1>
    </dataValidation>
  </dataValidations>
  <pageMargins left="0.7" right="0.7" top="0.75" bottom="0.75" header="0.3" footer="0.3"/>
  <pageSetup paperSize="9"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7EF78-6ECA-48DA-BCF6-9F8BF3DCDB78}">
  <dimension ref="A1:BY298"/>
  <sheetViews>
    <sheetView topLeftCell="AI1" zoomScale="50" zoomScaleNormal="50" workbookViewId="0">
      <selection activeCell="BW86" sqref="BW86"/>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31" width="13.140625" style="18" customWidth="1"/>
    <col min="32" max="39" width="13.140625" style="1" customWidth="1"/>
    <col min="40" max="16384" width="11.42578125" style="1"/>
  </cols>
  <sheetData>
    <row r="1" spans="1:77" ht="29.25" thickBot="1" x14ac:dyDescent="0.3">
      <c r="A1" s="132" t="s">
        <v>26</v>
      </c>
      <c r="B1" s="48" t="s">
        <v>317</v>
      </c>
      <c r="E1" s="125" t="s">
        <v>28</v>
      </c>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7"/>
      <c r="AP1" s="135" t="s">
        <v>29</v>
      </c>
      <c r="AQ1" s="135"/>
      <c r="AR1" s="135"/>
      <c r="AS1" s="135"/>
      <c r="AT1" s="135"/>
      <c r="AU1" s="136" t="s">
        <v>13</v>
      </c>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row>
    <row r="2" spans="1:77" ht="36" customHeight="1" thickBot="1" x14ac:dyDescent="0.3">
      <c r="A2" s="132"/>
      <c r="C2" s="1"/>
      <c r="D2" s="2"/>
      <c r="E2" s="1"/>
      <c r="F2" s="1"/>
      <c r="G2" s="1"/>
      <c r="H2" s="1"/>
      <c r="I2" s="1"/>
      <c r="J2" s="1"/>
      <c r="K2" s="1"/>
      <c r="L2" s="1"/>
      <c r="M2" s="1"/>
      <c r="N2" s="1"/>
      <c r="O2" s="1"/>
      <c r="P2" s="1"/>
      <c r="Q2" s="1"/>
      <c r="R2" s="1"/>
      <c r="S2" s="1"/>
      <c r="T2" s="1"/>
      <c r="U2" s="1"/>
      <c r="V2" s="1"/>
      <c r="W2" s="1"/>
      <c r="X2" s="1"/>
      <c r="Y2" s="1"/>
      <c r="Z2" s="1"/>
      <c r="AA2" s="1"/>
      <c r="AB2" s="1"/>
      <c r="AC2" s="1"/>
      <c r="AD2" s="1"/>
      <c r="AE2" s="1"/>
      <c r="AG2" s="137" t="s">
        <v>318</v>
      </c>
      <c r="AH2" s="137"/>
      <c r="AI2" s="137"/>
      <c r="AJ2" s="137" t="s">
        <v>319</v>
      </c>
      <c r="AK2" s="137"/>
      <c r="AL2" s="137"/>
      <c r="AM2" s="137"/>
    </row>
    <row r="3" spans="1:77" ht="15.75" thickBot="1" x14ac:dyDescent="0.3">
      <c r="A3" s="132"/>
      <c r="E3" s="35" t="s">
        <v>320</v>
      </c>
      <c r="F3" s="10" t="s">
        <v>321</v>
      </c>
      <c r="G3" s="10" t="s">
        <v>322</v>
      </c>
      <c r="H3" s="10" t="s">
        <v>323</v>
      </c>
      <c r="I3" s="10" t="s">
        <v>324</v>
      </c>
      <c r="J3" s="10" t="s">
        <v>325</v>
      </c>
      <c r="K3" s="10" t="s">
        <v>326</v>
      </c>
      <c r="L3" s="10" t="s">
        <v>327</v>
      </c>
      <c r="M3" s="10" t="s">
        <v>328</v>
      </c>
      <c r="N3" s="10" t="s">
        <v>329</v>
      </c>
      <c r="O3" s="10" t="s">
        <v>330</v>
      </c>
      <c r="P3" s="10" t="s">
        <v>331</v>
      </c>
      <c r="Q3" s="10" t="s">
        <v>332</v>
      </c>
      <c r="R3" s="10" t="s">
        <v>333</v>
      </c>
      <c r="S3" s="10" t="s">
        <v>334</v>
      </c>
      <c r="T3" s="10" t="s">
        <v>335</v>
      </c>
      <c r="U3" s="10" t="s">
        <v>336</v>
      </c>
      <c r="V3" s="10" t="s">
        <v>337</v>
      </c>
      <c r="W3" s="10" t="s">
        <v>338</v>
      </c>
      <c r="X3" s="10" t="s">
        <v>339</v>
      </c>
      <c r="Y3" s="10" t="s">
        <v>340</v>
      </c>
      <c r="Z3" s="10" t="s">
        <v>341</v>
      </c>
      <c r="AA3" s="10" t="s">
        <v>342</v>
      </c>
      <c r="AB3" s="10" t="s">
        <v>343</v>
      </c>
      <c r="AC3" s="10" t="s">
        <v>344</v>
      </c>
      <c r="AD3" s="10" t="s">
        <v>345</v>
      </c>
      <c r="AE3" s="44" t="s">
        <v>346</v>
      </c>
      <c r="AF3" s="10" t="s">
        <v>347</v>
      </c>
      <c r="AG3" s="10" t="s">
        <v>348</v>
      </c>
      <c r="AH3" s="10" t="s">
        <v>349</v>
      </c>
      <c r="AI3" s="10" t="s">
        <v>350</v>
      </c>
      <c r="AJ3" s="51"/>
      <c r="AK3" s="51"/>
      <c r="AL3" s="10"/>
      <c r="AM3" s="11"/>
      <c r="AQ3" s="59" t="str">
        <f>IF(E3="","",E3)</f>
        <v>D1</v>
      </c>
      <c r="AR3" s="16" t="str">
        <f t="shared" ref="AR3:BY3" si="0">IF(F3="","",F3)</f>
        <v>D2c</v>
      </c>
      <c r="AS3" s="16" t="str">
        <f t="shared" si="0"/>
        <v>D7v02</v>
      </c>
      <c r="AT3" s="16" t="str">
        <f t="shared" si="0"/>
        <v>D8v02</v>
      </c>
      <c r="AU3" s="16" t="str">
        <f t="shared" si="0"/>
        <v>EB10v03</v>
      </c>
      <c r="AV3" s="16" t="str">
        <f t="shared" si="0"/>
        <v>EN05v03</v>
      </c>
      <c r="AW3" s="16" t="str">
        <f t="shared" si="0"/>
        <v>EN06v04</v>
      </c>
      <c r="AX3" s="16" t="str">
        <f t="shared" si="0"/>
        <v>EN10v03</v>
      </c>
      <c r="AY3" s="16" t="str">
        <f t="shared" si="0"/>
        <v>EB07V03</v>
      </c>
      <c r="AZ3" s="16" t="str">
        <f t="shared" si="0"/>
        <v>EB08v04</v>
      </c>
      <c r="BA3" s="16" t="str">
        <f t="shared" si="0"/>
        <v>EB09v03</v>
      </c>
      <c r="BB3" s="16" t="str">
        <f t="shared" si="0"/>
        <v>EB11v03</v>
      </c>
      <c r="BC3" s="16" t="str">
        <f t="shared" si="0"/>
        <v>BS01</v>
      </c>
      <c r="BD3" s="16" t="str">
        <f t="shared" si="0"/>
        <v>BS02</v>
      </c>
      <c r="BE3" s="16" t="str">
        <f t="shared" si="0"/>
        <v>EN07v04</v>
      </c>
      <c r="BF3" s="16" t="str">
        <f t="shared" si="0"/>
        <v>EN09v04</v>
      </c>
      <c r="BG3" s="16" t="str">
        <f t="shared" si="0"/>
        <v>EB15V03</v>
      </c>
      <c r="BH3" s="16" t="str">
        <f t="shared" si="0"/>
        <v>EB16V03</v>
      </c>
      <c r="BI3" s="16" t="str">
        <f t="shared" si="0"/>
        <v>AP01V01</v>
      </c>
      <c r="BJ3" s="16" t="str">
        <f t="shared" si="0"/>
        <v>EN13</v>
      </c>
      <c r="BK3" s="16" t="str">
        <f t="shared" si="0"/>
        <v>EN14</v>
      </c>
      <c r="BL3" s="16" t="str">
        <f t="shared" si="0"/>
        <v>EN15</v>
      </c>
      <c r="BM3" s="16" t="str">
        <f t="shared" si="0"/>
        <v>EN16</v>
      </c>
      <c r="BN3" s="16" t="str">
        <f t="shared" si="0"/>
        <v>EN22</v>
      </c>
      <c r="BO3" s="16" t="str">
        <f t="shared" si="0"/>
        <v>EN08v04</v>
      </c>
      <c r="BP3" s="16" t="str">
        <f t="shared" si="0"/>
        <v>EN11V02</v>
      </c>
      <c r="BQ3" s="16" t="str">
        <f t="shared" si="0"/>
        <v>EN12aV02</v>
      </c>
      <c r="BR3" s="16" t="str">
        <f t="shared" si="0"/>
        <v>EN12bV02</v>
      </c>
      <c r="BS3" s="16" t="str">
        <f t="shared" si="0"/>
        <v>D3</v>
      </c>
      <c r="BT3" s="16" t="str">
        <f t="shared" si="0"/>
        <v>D9v02</v>
      </c>
      <c r="BU3" s="16" t="str">
        <f t="shared" si="0"/>
        <v>D10v02</v>
      </c>
      <c r="BV3" s="16" t="str">
        <f t="shared" si="0"/>
        <v/>
      </c>
      <c r="BW3" s="16" t="str">
        <f t="shared" si="0"/>
        <v/>
      </c>
      <c r="BX3" s="16" t="str">
        <f t="shared" si="0"/>
        <v/>
      </c>
      <c r="BY3" s="17" t="str">
        <f t="shared" si="0"/>
        <v/>
      </c>
    </row>
    <row r="4" spans="1:77" ht="19.5" customHeight="1" thickBot="1" x14ac:dyDescent="0.3">
      <c r="A4" s="132"/>
      <c r="B4" s="32" t="s">
        <v>50</v>
      </c>
      <c r="D4" s="6"/>
      <c r="E4" s="56" t="s">
        <v>351</v>
      </c>
      <c r="F4" s="3" t="s">
        <v>352</v>
      </c>
      <c r="G4" s="3" t="s">
        <v>353</v>
      </c>
      <c r="H4" s="3" t="s">
        <v>354</v>
      </c>
      <c r="I4" s="3" t="s">
        <v>355</v>
      </c>
      <c r="J4" s="3" t="s">
        <v>356</v>
      </c>
      <c r="K4" s="3" t="s">
        <v>357</v>
      </c>
      <c r="L4" s="3" t="s">
        <v>358</v>
      </c>
      <c r="M4" s="3" t="s">
        <v>359</v>
      </c>
      <c r="N4" s="3" t="s">
        <v>360</v>
      </c>
      <c r="O4" s="3" t="s">
        <v>361</v>
      </c>
      <c r="P4" s="3" t="s">
        <v>361</v>
      </c>
      <c r="Q4" s="3" t="s">
        <v>362</v>
      </c>
      <c r="R4" s="3" t="s">
        <v>362</v>
      </c>
      <c r="S4" s="3" t="s">
        <v>363</v>
      </c>
      <c r="T4" s="7" t="s">
        <v>364</v>
      </c>
      <c r="U4" s="7" t="s">
        <v>365</v>
      </c>
      <c r="V4" s="7" t="s">
        <v>366</v>
      </c>
      <c r="W4" s="7" t="s">
        <v>367</v>
      </c>
      <c r="X4" s="7" t="s">
        <v>368</v>
      </c>
      <c r="Y4" s="7" t="s">
        <v>369</v>
      </c>
      <c r="Z4" s="7" t="s">
        <v>370</v>
      </c>
      <c r="AA4" s="7" t="s">
        <v>371</v>
      </c>
      <c r="AB4" s="7" t="s">
        <v>372</v>
      </c>
      <c r="AC4" s="7" t="s">
        <v>373</v>
      </c>
      <c r="AD4" s="7" t="s">
        <v>374</v>
      </c>
      <c r="AE4" s="8" t="s">
        <v>375</v>
      </c>
      <c r="AF4" s="7" t="s">
        <v>375</v>
      </c>
      <c r="AG4" s="7" t="s">
        <v>376</v>
      </c>
      <c r="AH4" s="7" t="s">
        <v>377</v>
      </c>
      <c r="AI4" s="3" t="s">
        <v>378</v>
      </c>
      <c r="AJ4" s="6"/>
      <c r="AK4" s="6"/>
      <c r="AL4" s="3"/>
      <c r="AM4" s="14"/>
    </row>
    <row r="5" spans="1:77" ht="19.5" customHeight="1" thickBot="1" x14ac:dyDescent="0.35">
      <c r="C5" s="30" t="s">
        <v>78</v>
      </c>
      <c r="D5" s="44"/>
      <c r="E5" s="35">
        <v>301</v>
      </c>
      <c r="F5" s="10">
        <v>301</v>
      </c>
      <c r="G5" s="10">
        <v>301</v>
      </c>
      <c r="H5" s="10">
        <v>301</v>
      </c>
      <c r="I5" s="10">
        <v>301</v>
      </c>
      <c r="J5" s="10">
        <v>301</v>
      </c>
      <c r="K5" s="10">
        <v>301</v>
      </c>
      <c r="L5" s="10">
        <v>301</v>
      </c>
      <c r="M5" s="10" t="s">
        <v>399</v>
      </c>
      <c r="N5" s="10">
        <v>303</v>
      </c>
      <c r="O5" s="10">
        <v>303</v>
      </c>
      <c r="P5" s="10">
        <v>303</v>
      </c>
      <c r="Q5" s="10">
        <v>303</v>
      </c>
      <c r="R5" s="10">
        <v>303</v>
      </c>
      <c r="S5" s="10">
        <v>303</v>
      </c>
      <c r="T5" s="10">
        <v>303</v>
      </c>
      <c r="U5" s="10">
        <v>304</v>
      </c>
      <c r="V5" s="10">
        <v>304</v>
      </c>
      <c r="W5" s="10">
        <v>302</v>
      </c>
      <c r="X5" s="10">
        <v>301</v>
      </c>
      <c r="Y5" s="10">
        <v>301</v>
      </c>
      <c r="Z5" s="10">
        <v>311</v>
      </c>
      <c r="AA5" s="10">
        <v>309</v>
      </c>
      <c r="AB5" s="10">
        <v>301</v>
      </c>
      <c r="AC5" s="10">
        <v>301</v>
      </c>
      <c r="AD5" s="10">
        <v>301</v>
      </c>
      <c r="AE5" s="10">
        <v>301</v>
      </c>
      <c r="AF5" s="10">
        <v>301</v>
      </c>
      <c r="AG5" s="10">
        <v>301</v>
      </c>
      <c r="AH5" s="10">
        <v>311</v>
      </c>
      <c r="AI5" s="10">
        <v>311</v>
      </c>
      <c r="AJ5" s="10"/>
      <c r="AK5" s="10"/>
      <c r="AL5" s="10"/>
      <c r="AM5" s="11"/>
      <c r="AP5" s="57" t="s">
        <v>79</v>
      </c>
      <c r="AQ5" s="58" t="s">
        <v>80</v>
      </c>
      <c r="AR5" s="133" t="str">
        <f>CONCATENATE($B$1," - ",$AU$1," at Qmax")</f>
        <v>THyGA Segment Seg300 domestic cookers - CO emissions at Qmax</v>
      </c>
      <c r="AS5" s="133"/>
      <c r="AT5" s="133"/>
      <c r="AU5" s="133"/>
      <c r="AV5" s="133"/>
      <c r="AW5" s="134"/>
      <c r="AX5" s="58" t="s">
        <v>4</v>
      </c>
      <c r="AY5" s="133" t="str">
        <f>VLOOKUP($AU$1,List!$B$2:$C$13,2,0)</f>
        <v>CO emissions (ppm)</v>
      </c>
      <c r="AZ5" s="133"/>
      <c r="BA5" s="133"/>
      <c r="BB5" s="133"/>
      <c r="BC5" s="133"/>
      <c r="BD5" s="134"/>
    </row>
    <row r="6" spans="1:77" ht="19.5" customHeight="1" thickBot="1" x14ac:dyDescent="0.3">
      <c r="C6" s="103" t="s">
        <v>81</v>
      </c>
      <c r="D6" s="5"/>
      <c r="E6" s="92" t="s">
        <v>320</v>
      </c>
      <c r="F6" s="63" t="s">
        <v>379</v>
      </c>
      <c r="G6" s="63" t="s">
        <v>380</v>
      </c>
      <c r="H6" s="63" t="s">
        <v>381</v>
      </c>
      <c r="I6" s="63" t="s">
        <v>382</v>
      </c>
      <c r="J6" s="63" t="s">
        <v>383</v>
      </c>
      <c r="K6" s="63" t="s">
        <v>384</v>
      </c>
      <c r="L6" s="63" t="s">
        <v>385</v>
      </c>
      <c r="M6" s="63" t="s">
        <v>389</v>
      </c>
      <c r="N6" s="63" t="s">
        <v>390</v>
      </c>
      <c r="O6" s="63" t="s">
        <v>391</v>
      </c>
      <c r="P6" s="63" t="s">
        <v>392</v>
      </c>
      <c r="Q6" s="63" t="s">
        <v>400</v>
      </c>
      <c r="R6" s="63" t="s">
        <v>400</v>
      </c>
      <c r="S6" s="63" t="s">
        <v>393</v>
      </c>
      <c r="T6" s="63" t="s">
        <v>394</v>
      </c>
      <c r="U6" s="63" t="s">
        <v>395</v>
      </c>
      <c r="V6" s="63" t="s">
        <v>396</v>
      </c>
      <c r="W6" s="63" t="s">
        <v>83</v>
      </c>
      <c r="X6" s="63" t="s">
        <v>339</v>
      </c>
      <c r="Y6" s="63" t="s">
        <v>340</v>
      </c>
      <c r="Z6" s="63" t="s">
        <v>341</v>
      </c>
      <c r="AA6" s="63" t="s">
        <v>342</v>
      </c>
      <c r="AB6" s="63" t="s">
        <v>343</v>
      </c>
      <c r="AC6" s="63" t="s">
        <v>386</v>
      </c>
      <c r="AD6" s="63" t="s">
        <v>387</v>
      </c>
      <c r="AE6" s="63" t="s">
        <v>388</v>
      </c>
      <c r="AF6" s="63" t="s">
        <v>388</v>
      </c>
      <c r="AG6" s="63" t="s">
        <v>348</v>
      </c>
      <c r="AH6" s="63" t="s">
        <v>397</v>
      </c>
      <c r="AI6" s="63" t="s">
        <v>398</v>
      </c>
      <c r="AJ6" s="63"/>
      <c r="AK6" s="63"/>
      <c r="AL6" s="63"/>
      <c r="AM6" s="94"/>
      <c r="AP6" s="55" t="s">
        <v>89</v>
      </c>
      <c r="AQ6" s="59" t="str">
        <f>IF(AQ$3="","",LEFT(AQ$3,4))</f>
        <v>D1</v>
      </c>
      <c r="AR6" s="16" t="str">
        <f t="shared" ref="AR6:AX6" si="1">IF(AR$3="","",LEFT(AR$3,4))</f>
        <v>D2c</v>
      </c>
      <c r="AS6" s="16" t="str">
        <f t="shared" si="1"/>
        <v>D7v0</v>
      </c>
      <c r="AT6" s="16" t="str">
        <f t="shared" si="1"/>
        <v>D8v0</v>
      </c>
      <c r="AU6" s="16" t="str">
        <f t="shared" si="1"/>
        <v>EB10</v>
      </c>
      <c r="AV6" s="16" t="str">
        <f t="shared" si="1"/>
        <v>EN05</v>
      </c>
      <c r="AW6" s="16" t="str">
        <f t="shared" si="1"/>
        <v>EN06</v>
      </c>
      <c r="AX6" s="16" t="str">
        <f t="shared" si="1"/>
        <v>EN10</v>
      </c>
      <c r="AY6" s="16" t="str">
        <f t="shared" ref="AY6:BH6" si="2">IF(BL$3="","",LEFT(BL$3,4))</f>
        <v>EN15</v>
      </c>
      <c r="AZ6" s="16" t="str">
        <f t="shared" si="2"/>
        <v>EN16</v>
      </c>
      <c r="BA6" s="16" t="str">
        <f t="shared" si="2"/>
        <v>EN22</v>
      </c>
      <c r="BB6" s="16" t="str">
        <f t="shared" si="2"/>
        <v>EN08</v>
      </c>
      <c r="BC6" s="16" t="str">
        <f t="shared" si="2"/>
        <v>EN11</v>
      </c>
      <c r="BD6" s="16" t="str">
        <f t="shared" si="2"/>
        <v>EN12</v>
      </c>
      <c r="BE6" s="16" t="str">
        <f t="shared" si="2"/>
        <v>EN12</v>
      </c>
      <c r="BF6" s="16" t="str">
        <f t="shared" si="2"/>
        <v>D3</v>
      </c>
      <c r="BG6" s="16" t="str">
        <f t="shared" si="2"/>
        <v>D9v0</v>
      </c>
      <c r="BH6" s="16" t="str">
        <f t="shared" si="2"/>
        <v>D10v</v>
      </c>
      <c r="BI6" s="16" t="str">
        <f t="shared" ref="BI6:BU6" si="3">IF(AY$3="","",LEFT(AY$3,4))</f>
        <v>EB07</v>
      </c>
      <c r="BJ6" s="16" t="str">
        <f t="shared" si="3"/>
        <v>EB08</v>
      </c>
      <c r="BK6" s="16" t="str">
        <f t="shared" si="3"/>
        <v>EB09</v>
      </c>
      <c r="BL6" s="16" t="str">
        <f t="shared" si="3"/>
        <v>EB11</v>
      </c>
      <c r="BM6" s="16" t="str">
        <f t="shared" si="3"/>
        <v>BS01</v>
      </c>
      <c r="BN6" s="16" t="str">
        <f t="shared" si="3"/>
        <v>BS02</v>
      </c>
      <c r="BO6" s="16" t="str">
        <f t="shared" si="3"/>
        <v>EN07</v>
      </c>
      <c r="BP6" s="16" t="str">
        <f t="shared" si="3"/>
        <v>EN09</v>
      </c>
      <c r="BQ6" s="16" t="str">
        <f t="shared" si="3"/>
        <v>EB15</v>
      </c>
      <c r="BR6" s="16" t="str">
        <f t="shared" si="3"/>
        <v>EB16</v>
      </c>
      <c r="BS6" s="16" t="str">
        <f t="shared" si="3"/>
        <v>AP01</v>
      </c>
      <c r="BT6" s="16" t="str">
        <f t="shared" si="3"/>
        <v>EN13</v>
      </c>
      <c r="BU6" s="16" t="str">
        <f t="shared" si="3"/>
        <v>EN14</v>
      </c>
    </row>
    <row r="7" spans="1:77" ht="19.5" customHeight="1" thickBot="1" x14ac:dyDescent="0.3">
      <c r="C7" s="104" t="s">
        <v>90</v>
      </c>
      <c r="D7" s="105"/>
      <c r="E7" s="93" t="s">
        <v>150</v>
      </c>
      <c r="F7" s="115" t="s">
        <v>150</v>
      </c>
      <c r="G7" s="115" t="s">
        <v>94</v>
      </c>
      <c r="H7" s="115" t="s">
        <v>401</v>
      </c>
      <c r="I7" s="115" t="s">
        <v>94</v>
      </c>
      <c r="J7" s="115" t="s">
        <v>94</v>
      </c>
      <c r="K7" s="115" t="s">
        <v>94</v>
      </c>
      <c r="L7" s="115" t="s">
        <v>94</v>
      </c>
      <c r="M7" s="115" t="s">
        <v>94</v>
      </c>
      <c r="N7" s="115" t="s">
        <v>94</v>
      </c>
      <c r="O7" s="115" t="s">
        <v>94</v>
      </c>
      <c r="P7" s="115" t="s">
        <v>94</v>
      </c>
      <c r="Q7" s="115" t="s">
        <v>402</v>
      </c>
      <c r="R7" s="115" t="s">
        <v>402</v>
      </c>
      <c r="S7" s="115" t="s">
        <v>403</v>
      </c>
      <c r="T7" s="115" t="s">
        <v>94</v>
      </c>
      <c r="U7" s="115" t="s">
        <v>150</v>
      </c>
      <c r="V7" s="115" t="s">
        <v>150</v>
      </c>
      <c r="W7" s="115" t="s">
        <v>150</v>
      </c>
      <c r="X7" s="115" t="s">
        <v>94</v>
      </c>
      <c r="Y7" s="115" t="s">
        <v>94</v>
      </c>
      <c r="Z7" s="115" t="s">
        <v>94</v>
      </c>
      <c r="AA7" s="115" t="s">
        <v>94</v>
      </c>
      <c r="AB7" s="115" t="s">
        <v>94</v>
      </c>
      <c r="AC7" s="115" t="s">
        <v>94</v>
      </c>
      <c r="AD7" s="115" t="s">
        <v>94</v>
      </c>
      <c r="AE7" s="115" t="s">
        <v>94</v>
      </c>
      <c r="AF7" s="115" t="s">
        <v>94</v>
      </c>
      <c r="AG7" s="115" t="s">
        <v>0</v>
      </c>
      <c r="AH7" s="115" t="s">
        <v>0</v>
      </c>
      <c r="AI7" s="115" t="s">
        <v>0</v>
      </c>
      <c r="AJ7" s="115"/>
      <c r="AK7" s="115"/>
      <c r="AL7" s="115"/>
      <c r="AM7" s="95"/>
      <c r="AP7" s="53">
        <v>0</v>
      </c>
      <c r="AQ7" s="35">
        <f>VLOOKUP(CONCATENATE($AU$1," - ",$AP7,"%"),$A$29:$AM$128,MATCH(AQ$3,$E$3:$AM$3,0)+4,0)</f>
        <v>184.5861431582523</v>
      </c>
      <c r="AR7" s="10">
        <f t="shared" ref="AR7:AX14" si="4">VLOOKUP(CONCATENATE($AU$1," - ",$AP7,"%"),$A$29:$AM$128,MATCH(AR$3,$E$3:$AM$3,0)+4,0)</f>
        <v>49.249883405858206</v>
      </c>
      <c r="AS7" s="10">
        <f t="shared" si="4"/>
        <v>908.7275490579533</v>
      </c>
      <c r="AT7" s="10">
        <f t="shared" si="4"/>
        <v>470.79605371679696</v>
      </c>
      <c r="AU7" s="10">
        <f t="shared" si="4"/>
        <v>29</v>
      </c>
      <c r="AV7" s="10">
        <f t="shared" si="4"/>
        <v>89.386144442496786</v>
      </c>
      <c r="AW7" s="10">
        <f t="shared" si="4"/>
        <v>393.06585530654854</v>
      </c>
      <c r="AX7" s="10">
        <f t="shared" si="4"/>
        <v>126.25736101554753</v>
      </c>
      <c r="AY7" s="10">
        <f t="shared" ref="AY7:BH14" si="5">VLOOKUP(CONCATENATE($AU$1," - ",$AP7,"%"),$A$29:$AM$128,MATCH(BL$3,$E$3:$AM$3,0)+4,0)</f>
        <v>199.65949380743297</v>
      </c>
      <c r="AZ7" s="10">
        <f t="shared" si="5"/>
        <v>29.915444018432584</v>
      </c>
      <c r="BA7" s="10">
        <f t="shared" si="5"/>
        <v>274.96525527127108</v>
      </c>
      <c r="BB7" s="10">
        <f t="shared" si="5"/>
        <v>28.657089869248317</v>
      </c>
      <c r="BC7" s="10">
        <f t="shared" si="5"/>
        <v>222.65426128994818</v>
      </c>
      <c r="BD7" s="10">
        <f t="shared" si="5"/>
        <v>239.17788392455657</v>
      </c>
      <c r="BE7" s="10">
        <f t="shared" si="5"/>
        <v>455.88767283972322</v>
      </c>
      <c r="BF7" s="10">
        <f t="shared" si="5"/>
        <v>125.10191123145998</v>
      </c>
      <c r="BG7" s="10">
        <f t="shared" si="5"/>
        <v>145.47069075519008</v>
      </c>
      <c r="BH7" s="10">
        <f t="shared" si="5"/>
        <v>280.36169491000265</v>
      </c>
      <c r="BI7" s="10">
        <f t="shared" ref="BI7:BU14" si="6">VLOOKUP(CONCATENATE($AU$1," - ",$AP7,"%"),$A$29:$AM$128,MATCH(AY$3,$E$3:$AM$3,0)+4,0)</f>
        <v>37</v>
      </c>
      <c r="BJ7" s="10">
        <f t="shared" si="6"/>
        <v>224</v>
      </c>
      <c r="BK7" s="10">
        <f t="shared" si="6"/>
        <v>61</v>
      </c>
      <c r="BL7" s="10">
        <f t="shared" si="6"/>
        <v>25</v>
      </c>
      <c r="BM7" s="10">
        <f t="shared" si="6"/>
        <v>423.47263076982557</v>
      </c>
      <c r="BN7" s="10">
        <f t="shared" si="6"/>
        <v>314.45179617788563</v>
      </c>
      <c r="BO7" s="10">
        <f t="shared" si="6"/>
        <v>545.66469033983333</v>
      </c>
      <c r="BP7" s="10">
        <f t="shared" si="6"/>
        <v>268.44862083482224</v>
      </c>
      <c r="BQ7" s="10">
        <f t="shared" si="6"/>
        <v>316.64949999999999</v>
      </c>
      <c r="BR7" s="10">
        <f t="shared" si="6"/>
        <v>47.664000000000001</v>
      </c>
      <c r="BS7" s="10">
        <f t="shared" si="6"/>
        <v>321.69128362123337</v>
      </c>
      <c r="BT7" s="10">
        <f t="shared" si="6"/>
        <v>77.164425948625862</v>
      </c>
      <c r="BU7" s="10">
        <f t="shared" si="6"/>
        <v>27.382718259800487</v>
      </c>
    </row>
    <row r="8" spans="1:77" ht="19.5" customHeight="1" thickBot="1" x14ac:dyDescent="0.3">
      <c r="E8" s="60" t="s">
        <v>405</v>
      </c>
      <c r="F8" s="12" t="s">
        <v>405</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t="s">
        <v>406</v>
      </c>
      <c r="AB8" s="12">
        <v>0</v>
      </c>
      <c r="AC8" s="12">
        <v>0</v>
      </c>
      <c r="AD8" s="12">
        <v>0</v>
      </c>
      <c r="AE8" s="13">
        <v>0</v>
      </c>
      <c r="AF8" s="12">
        <v>0</v>
      </c>
      <c r="AG8" s="12" t="s">
        <v>405</v>
      </c>
      <c r="AH8" s="12">
        <v>0</v>
      </c>
      <c r="AI8" s="12" t="s">
        <v>407</v>
      </c>
      <c r="AJ8" s="4"/>
      <c r="AK8" s="4"/>
      <c r="AL8" s="12"/>
      <c r="AM8" s="61"/>
      <c r="AP8" s="54">
        <v>10</v>
      </c>
      <c r="AQ8" s="92" t="e">
        <f t="shared" ref="AQ8:AQ14" si="7">VLOOKUP(CONCATENATE($AU$1," - ",$AP8,"%"),$A$29:$AM$128,MATCH(AQ$3,$E$3:$AM$3,0)+4,0)</f>
        <v>#N/A</v>
      </c>
      <c r="AR8" s="63" t="e">
        <f t="shared" si="4"/>
        <v>#N/A</v>
      </c>
      <c r="AS8" s="63" t="e">
        <f t="shared" si="4"/>
        <v>#N/A</v>
      </c>
      <c r="AT8" s="63" t="e">
        <f t="shared" si="4"/>
        <v>#N/A</v>
      </c>
      <c r="AU8" s="63" t="e">
        <f t="shared" ref="AU8:AX14" si="8">VLOOKUP(CONCATENATE($AU$1," - ",$AP8,"%"),$A$29:$AM$128,MATCH(AU$3,$E$3:$AM$3,0)+4,0)</f>
        <v>#N/A</v>
      </c>
      <c r="AV8" s="63" t="e">
        <f t="shared" si="8"/>
        <v>#N/A</v>
      </c>
      <c r="AW8" s="63" t="e">
        <f t="shared" si="8"/>
        <v>#N/A</v>
      </c>
      <c r="AX8" s="63" t="e">
        <f t="shared" si="8"/>
        <v>#N/A</v>
      </c>
      <c r="AY8" s="63" t="e">
        <f t="shared" si="5"/>
        <v>#N/A</v>
      </c>
      <c r="AZ8" s="63" t="e">
        <f t="shared" si="5"/>
        <v>#N/A</v>
      </c>
      <c r="BA8" s="63" t="e">
        <f t="shared" si="5"/>
        <v>#N/A</v>
      </c>
      <c r="BB8" s="63" t="e">
        <f t="shared" si="5"/>
        <v>#N/A</v>
      </c>
      <c r="BC8" s="63" t="e">
        <f t="shared" si="5"/>
        <v>#N/A</v>
      </c>
      <c r="BD8" s="63" t="e">
        <f t="shared" si="5"/>
        <v>#N/A</v>
      </c>
      <c r="BE8" s="63" t="e">
        <f t="shared" si="5"/>
        <v>#N/A</v>
      </c>
      <c r="BF8" s="63" t="e">
        <f t="shared" si="5"/>
        <v>#N/A</v>
      </c>
      <c r="BG8" s="63" t="e">
        <f t="shared" si="5"/>
        <v>#N/A</v>
      </c>
      <c r="BH8" s="63" t="e">
        <f t="shared" si="5"/>
        <v>#N/A</v>
      </c>
      <c r="BI8" s="63" t="e">
        <f t="shared" si="6"/>
        <v>#N/A</v>
      </c>
      <c r="BJ8" s="63" t="e">
        <f t="shared" si="6"/>
        <v>#N/A</v>
      </c>
      <c r="BK8" s="63" t="e">
        <f t="shared" si="6"/>
        <v>#N/A</v>
      </c>
      <c r="BL8" s="63" t="e">
        <f t="shared" si="6"/>
        <v>#N/A</v>
      </c>
      <c r="BM8" s="63">
        <f t="shared" si="6"/>
        <v>338.24130326131689</v>
      </c>
      <c r="BN8" s="63">
        <f t="shared" si="6"/>
        <v>219.86714052531124</v>
      </c>
      <c r="BO8" s="63" t="e">
        <f t="shared" si="6"/>
        <v>#N/A</v>
      </c>
      <c r="BP8" s="63" t="e">
        <f t="shared" si="6"/>
        <v>#N/A</v>
      </c>
      <c r="BQ8" s="63" t="e">
        <f t="shared" si="6"/>
        <v>#N/A</v>
      </c>
      <c r="BR8" s="63" t="e">
        <f t="shared" si="6"/>
        <v>#N/A</v>
      </c>
      <c r="BS8" s="63" t="e">
        <f t="shared" si="6"/>
        <v>#N/A</v>
      </c>
      <c r="BT8" s="63" t="e">
        <f t="shared" si="6"/>
        <v>#N/A</v>
      </c>
      <c r="BU8" s="63" t="e">
        <f t="shared" si="6"/>
        <v>#N/A</v>
      </c>
    </row>
    <row r="9" spans="1:77" ht="18.600000000000001" customHeight="1" x14ac:dyDescent="0.25">
      <c r="C9" s="30" t="s">
        <v>98</v>
      </c>
      <c r="D9" s="44"/>
      <c r="E9" s="35" t="s">
        <v>408</v>
      </c>
      <c r="F9" s="10" t="s">
        <v>408</v>
      </c>
      <c r="G9" s="10" t="s">
        <v>409</v>
      </c>
      <c r="H9" s="10" t="s">
        <v>410</v>
      </c>
      <c r="I9" s="10" t="s">
        <v>411</v>
      </c>
      <c r="J9" s="10" t="s">
        <v>412</v>
      </c>
      <c r="K9" s="10" t="s">
        <v>249</v>
      </c>
      <c r="L9" s="10" t="s">
        <v>412</v>
      </c>
      <c r="M9" s="10" t="s">
        <v>413</v>
      </c>
      <c r="N9" s="10" t="s">
        <v>414</v>
      </c>
      <c r="O9" s="10" t="s">
        <v>415</v>
      </c>
      <c r="P9" s="10" t="s">
        <v>416</v>
      </c>
      <c r="Q9" s="10" t="s">
        <v>249</v>
      </c>
      <c r="R9" s="10" t="s">
        <v>417</v>
      </c>
      <c r="S9" s="10" t="s">
        <v>412</v>
      </c>
      <c r="T9" s="10" t="s">
        <v>412</v>
      </c>
      <c r="U9" s="10" t="s">
        <v>418</v>
      </c>
      <c r="V9" s="10" t="s">
        <v>418</v>
      </c>
      <c r="W9" s="10" t="s">
        <v>419</v>
      </c>
      <c r="X9" s="10" t="s">
        <v>420</v>
      </c>
      <c r="Y9" s="10" t="s">
        <v>420</v>
      </c>
      <c r="Z9" s="10" t="s">
        <v>421</v>
      </c>
      <c r="AA9" s="10" t="s">
        <v>422</v>
      </c>
      <c r="AB9" s="10" t="s">
        <v>420</v>
      </c>
      <c r="AC9" s="10" t="s">
        <v>423</v>
      </c>
      <c r="AD9" s="10" t="s">
        <v>424</v>
      </c>
      <c r="AE9" s="10" t="s">
        <v>424</v>
      </c>
      <c r="AF9" s="10" t="s">
        <v>424</v>
      </c>
      <c r="AG9" s="10" t="s">
        <v>408</v>
      </c>
      <c r="AH9" s="10" t="s">
        <v>425</v>
      </c>
      <c r="AI9" s="10" t="s">
        <v>426</v>
      </c>
      <c r="AJ9" s="10"/>
      <c r="AK9" s="10"/>
      <c r="AL9" s="10"/>
      <c r="AM9" s="11"/>
      <c r="AP9" s="54">
        <v>20</v>
      </c>
      <c r="AQ9" s="92" t="e">
        <f t="shared" si="7"/>
        <v>#N/A</v>
      </c>
      <c r="AR9" s="63" t="e">
        <f t="shared" si="4"/>
        <v>#N/A</v>
      </c>
      <c r="AS9" s="63" t="e">
        <f t="shared" si="4"/>
        <v>#N/A</v>
      </c>
      <c r="AT9" s="63" t="e">
        <f t="shared" si="4"/>
        <v>#N/A</v>
      </c>
      <c r="AU9" s="63" t="e">
        <f t="shared" si="8"/>
        <v>#N/A</v>
      </c>
      <c r="AV9" s="63" t="e">
        <f t="shared" si="8"/>
        <v>#N/A</v>
      </c>
      <c r="AW9" s="63" t="e">
        <f t="shared" si="8"/>
        <v>#N/A</v>
      </c>
      <c r="AX9" s="63" t="e">
        <f t="shared" si="8"/>
        <v>#N/A</v>
      </c>
      <c r="AY9" s="63" t="e">
        <f t="shared" si="5"/>
        <v>#N/A</v>
      </c>
      <c r="AZ9" s="63" t="e">
        <f t="shared" si="5"/>
        <v>#N/A</v>
      </c>
      <c r="BA9" s="63" t="e">
        <f t="shared" si="5"/>
        <v>#N/A</v>
      </c>
      <c r="BB9" s="63" t="e">
        <f t="shared" si="5"/>
        <v>#N/A</v>
      </c>
      <c r="BC9" s="63" t="e">
        <f t="shared" si="5"/>
        <v>#N/A</v>
      </c>
      <c r="BD9" s="63" t="e">
        <f t="shared" si="5"/>
        <v>#N/A</v>
      </c>
      <c r="BE9" s="63" t="e">
        <f t="shared" si="5"/>
        <v>#N/A</v>
      </c>
      <c r="BF9" s="63">
        <f t="shared" si="5"/>
        <v>110.00552780658911</v>
      </c>
      <c r="BG9" s="63" t="e">
        <f t="shared" si="5"/>
        <v>#N/A</v>
      </c>
      <c r="BH9" s="63" t="e">
        <f t="shared" si="5"/>
        <v>#N/A</v>
      </c>
      <c r="BI9" s="63" t="e">
        <f t="shared" si="6"/>
        <v>#N/A</v>
      </c>
      <c r="BJ9" s="63" t="e">
        <f t="shared" si="6"/>
        <v>#N/A</v>
      </c>
      <c r="BK9" s="63" t="e">
        <f t="shared" si="6"/>
        <v>#N/A</v>
      </c>
      <c r="BL9" s="63" t="e">
        <f t="shared" si="6"/>
        <v>#N/A</v>
      </c>
      <c r="BM9" s="63" t="e">
        <f t="shared" si="6"/>
        <v>#N/A</v>
      </c>
      <c r="BN9" s="63" t="e">
        <f t="shared" si="6"/>
        <v>#N/A</v>
      </c>
      <c r="BO9" s="63" t="e">
        <f t="shared" si="6"/>
        <v>#N/A</v>
      </c>
      <c r="BP9" s="63" t="e">
        <f t="shared" si="6"/>
        <v>#N/A</v>
      </c>
      <c r="BQ9" s="63" t="e">
        <f t="shared" si="6"/>
        <v>#N/A</v>
      </c>
      <c r="BR9" s="63" t="e">
        <f t="shared" si="6"/>
        <v>#N/A</v>
      </c>
      <c r="BS9" s="63" t="e">
        <f t="shared" si="6"/>
        <v>#N/A</v>
      </c>
      <c r="BT9" s="63" t="e">
        <f t="shared" si="6"/>
        <v>#N/A</v>
      </c>
      <c r="BU9" s="63" t="e">
        <f t="shared" si="6"/>
        <v>#N/A</v>
      </c>
    </row>
    <row r="10" spans="1:77" x14ac:dyDescent="0.25">
      <c r="C10" s="103" t="s">
        <v>121</v>
      </c>
      <c r="D10" s="5"/>
      <c r="E10" s="92" t="s">
        <v>427</v>
      </c>
      <c r="F10" s="63" t="s">
        <v>428</v>
      </c>
      <c r="G10" s="63" t="s">
        <v>429</v>
      </c>
      <c r="H10" s="63" t="s">
        <v>430</v>
      </c>
      <c r="I10" s="63">
        <v>0</v>
      </c>
      <c r="J10" s="63" t="s">
        <v>431</v>
      </c>
      <c r="K10" s="63" t="s">
        <v>432</v>
      </c>
      <c r="L10" s="63" t="s">
        <v>431</v>
      </c>
      <c r="M10" s="63">
        <v>0</v>
      </c>
      <c r="N10" s="63">
        <v>0</v>
      </c>
      <c r="O10" s="63">
        <v>0</v>
      </c>
      <c r="P10" s="63">
        <v>0</v>
      </c>
      <c r="Q10" s="63" t="s">
        <v>433</v>
      </c>
      <c r="R10" s="63" t="s">
        <v>434</v>
      </c>
      <c r="S10" s="63" t="s">
        <v>435</v>
      </c>
      <c r="T10" s="63" t="s">
        <v>436</v>
      </c>
      <c r="U10" s="63">
        <v>0</v>
      </c>
      <c r="V10" s="63">
        <v>0</v>
      </c>
      <c r="W10" s="63" t="s">
        <v>437</v>
      </c>
      <c r="X10" s="63" t="s">
        <v>438</v>
      </c>
      <c r="Y10" s="63" t="s">
        <v>439</v>
      </c>
      <c r="Z10" s="63" t="s">
        <v>440</v>
      </c>
      <c r="AA10" s="63" t="s">
        <v>406</v>
      </c>
      <c r="AB10" s="63" t="s">
        <v>441</v>
      </c>
      <c r="AC10" s="63" t="s">
        <v>442</v>
      </c>
      <c r="AD10" s="63" t="s">
        <v>443</v>
      </c>
      <c r="AE10" s="63" t="s">
        <v>444</v>
      </c>
      <c r="AF10" s="63" t="s">
        <v>444</v>
      </c>
      <c r="AG10" s="63" t="s">
        <v>445</v>
      </c>
      <c r="AH10" s="63" t="s">
        <v>406</v>
      </c>
      <c r="AI10" s="63" t="s">
        <v>406</v>
      </c>
      <c r="AJ10" s="63"/>
      <c r="AK10" s="63"/>
      <c r="AL10" s="63"/>
      <c r="AM10" s="94"/>
      <c r="AP10" s="54">
        <v>23</v>
      </c>
      <c r="AQ10" s="92" t="e">
        <f t="shared" si="7"/>
        <v>#N/A</v>
      </c>
      <c r="AR10" s="63" t="e">
        <f t="shared" si="4"/>
        <v>#N/A</v>
      </c>
      <c r="AS10" s="63">
        <f t="shared" si="4"/>
        <v>593.58055010621013</v>
      </c>
      <c r="AT10" s="63">
        <f t="shared" si="4"/>
        <v>311.2098025674776</v>
      </c>
      <c r="AU10" s="63">
        <f t="shared" si="8"/>
        <v>3</v>
      </c>
      <c r="AV10" s="63">
        <f t="shared" si="8"/>
        <v>40.883954639585482</v>
      </c>
      <c r="AW10" s="63">
        <f t="shared" si="8"/>
        <v>165.49177907932815</v>
      </c>
      <c r="AX10" s="63">
        <f t="shared" si="8"/>
        <v>69.534175472514775</v>
      </c>
      <c r="AY10" s="63">
        <f t="shared" si="5"/>
        <v>194.72902556267553</v>
      </c>
      <c r="AZ10" s="63">
        <f t="shared" si="5"/>
        <v>29.70008016822122</v>
      </c>
      <c r="BA10" s="63">
        <f t="shared" si="5"/>
        <v>153.64910070793363</v>
      </c>
      <c r="BB10" s="63">
        <f t="shared" si="5"/>
        <v>69.38280900473427</v>
      </c>
      <c r="BC10" s="63">
        <f t="shared" si="5"/>
        <v>168.63236294948962</v>
      </c>
      <c r="BD10" s="63" t="e">
        <f t="shared" si="5"/>
        <v>#N/A</v>
      </c>
      <c r="BE10" s="63">
        <f t="shared" si="5"/>
        <v>362.6867571703267</v>
      </c>
      <c r="BF10" s="63" t="e">
        <f t="shared" si="5"/>
        <v>#N/A</v>
      </c>
      <c r="BG10" s="63">
        <f t="shared" si="5"/>
        <v>121.07856893964103</v>
      </c>
      <c r="BH10" s="63" t="e">
        <f t="shared" si="5"/>
        <v>#N/A</v>
      </c>
      <c r="BI10" s="63">
        <f t="shared" si="6"/>
        <v>19.700998413903424</v>
      </c>
      <c r="BJ10" s="63">
        <f t="shared" si="6"/>
        <v>37</v>
      </c>
      <c r="BK10" s="63">
        <f t="shared" si="6"/>
        <v>13</v>
      </c>
      <c r="BL10" s="63">
        <f t="shared" si="6"/>
        <v>9</v>
      </c>
      <c r="BM10" s="63">
        <f t="shared" si="6"/>
        <v>207.67417672138211</v>
      </c>
      <c r="BN10" s="63">
        <f t="shared" si="6"/>
        <v>121.32935772611214</v>
      </c>
      <c r="BO10" s="63">
        <f t="shared" si="6"/>
        <v>119.71469910809098</v>
      </c>
      <c r="BP10" s="63">
        <f t="shared" si="6"/>
        <v>130.06818168009281</v>
      </c>
      <c r="BQ10" s="63">
        <f t="shared" si="6"/>
        <v>6.5888</v>
      </c>
      <c r="BR10" s="63">
        <f t="shared" si="6"/>
        <v>27.170999999999999</v>
      </c>
      <c r="BS10" s="63">
        <f t="shared" si="6"/>
        <v>92.349546318152846</v>
      </c>
      <c r="BT10" s="63">
        <f t="shared" si="6"/>
        <v>27.099841944664462</v>
      </c>
      <c r="BU10" s="63">
        <f t="shared" si="6"/>
        <v>11.404326052584951</v>
      </c>
    </row>
    <row r="11" spans="1:77" x14ac:dyDescent="0.25">
      <c r="C11" s="103" t="s">
        <v>125</v>
      </c>
      <c r="D11" s="5"/>
      <c r="E11" s="92" t="s">
        <v>95</v>
      </c>
      <c r="F11" s="63" t="s">
        <v>95</v>
      </c>
      <c r="G11" s="63" t="s">
        <v>95</v>
      </c>
      <c r="H11" s="63" t="s">
        <v>95</v>
      </c>
      <c r="I11" s="63" t="s">
        <v>95</v>
      </c>
      <c r="J11" s="63" t="s">
        <v>97</v>
      </c>
      <c r="K11" s="63" t="s">
        <v>97</v>
      </c>
      <c r="L11" s="63" t="s">
        <v>97</v>
      </c>
      <c r="M11" s="63" t="s">
        <v>95</v>
      </c>
      <c r="N11" s="63" t="s">
        <v>95</v>
      </c>
      <c r="O11" s="63" t="s">
        <v>95</v>
      </c>
      <c r="P11" s="63" t="s">
        <v>95</v>
      </c>
      <c r="Q11" s="63" t="s">
        <v>95</v>
      </c>
      <c r="R11" s="63" t="s">
        <v>95</v>
      </c>
      <c r="S11" s="63" t="s">
        <v>97</v>
      </c>
      <c r="T11" s="63" t="s">
        <v>97</v>
      </c>
      <c r="U11" s="63" t="s">
        <v>95</v>
      </c>
      <c r="V11" s="63" t="s">
        <v>95</v>
      </c>
      <c r="W11" s="63" t="s">
        <v>95</v>
      </c>
      <c r="X11" s="63" t="s">
        <v>96</v>
      </c>
      <c r="Y11" s="63" t="s">
        <v>96</v>
      </c>
      <c r="Z11" s="63" t="s">
        <v>95</v>
      </c>
      <c r="AA11" s="63" t="s">
        <v>96</v>
      </c>
      <c r="AB11" s="63" t="s">
        <v>96</v>
      </c>
      <c r="AC11" s="63" t="s">
        <v>97</v>
      </c>
      <c r="AD11" s="63" t="s">
        <v>97</v>
      </c>
      <c r="AE11" s="63" t="s">
        <v>97</v>
      </c>
      <c r="AF11" s="63" t="s">
        <v>97</v>
      </c>
      <c r="AG11" s="63" t="s">
        <v>95</v>
      </c>
      <c r="AH11" s="63" t="s">
        <v>95</v>
      </c>
      <c r="AI11" s="63" t="s">
        <v>95</v>
      </c>
      <c r="AJ11" s="63"/>
      <c r="AK11" s="63"/>
      <c r="AL11" s="63"/>
      <c r="AM11" s="94"/>
      <c r="AP11" s="54">
        <v>30</v>
      </c>
      <c r="AQ11" s="92" t="e">
        <f t="shared" si="7"/>
        <v>#N/A</v>
      </c>
      <c r="AR11" s="63" t="e">
        <f t="shared" si="4"/>
        <v>#N/A</v>
      </c>
      <c r="AS11" s="63" t="e">
        <f t="shared" si="4"/>
        <v>#N/A</v>
      </c>
      <c r="AT11" s="63" t="e">
        <f t="shared" si="4"/>
        <v>#N/A</v>
      </c>
      <c r="AU11" s="63" t="e">
        <f t="shared" si="8"/>
        <v>#N/A</v>
      </c>
      <c r="AV11" s="63" t="e">
        <f t="shared" si="8"/>
        <v>#N/A</v>
      </c>
      <c r="AW11" s="63" t="e">
        <f t="shared" si="8"/>
        <v>#N/A</v>
      </c>
      <c r="AX11" s="63" t="e">
        <f t="shared" si="8"/>
        <v>#N/A</v>
      </c>
      <c r="AY11" s="63" t="e">
        <f t="shared" si="5"/>
        <v>#N/A</v>
      </c>
      <c r="AZ11" s="63" t="e">
        <f t="shared" si="5"/>
        <v>#N/A</v>
      </c>
      <c r="BA11" s="63" t="e">
        <f t="shared" si="5"/>
        <v>#N/A</v>
      </c>
      <c r="BB11" s="63" t="e">
        <f t="shared" si="5"/>
        <v>#N/A</v>
      </c>
      <c r="BC11" s="63" t="e">
        <f t="shared" si="5"/>
        <v>#N/A</v>
      </c>
      <c r="BD11" s="63" t="e">
        <f t="shared" si="5"/>
        <v>#N/A</v>
      </c>
      <c r="BE11" s="63" t="e">
        <f t="shared" si="5"/>
        <v>#N/A</v>
      </c>
      <c r="BF11" s="63">
        <f t="shared" si="5"/>
        <v>92.785067307691136</v>
      </c>
      <c r="BG11" s="63" t="e">
        <f t="shared" si="5"/>
        <v>#N/A</v>
      </c>
      <c r="BH11" s="63" t="e">
        <f t="shared" si="5"/>
        <v>#N/A</v>
      </c>
      <c r="BI11" s="63" t="e">
        <f t="shared" si="6"/>
        <v>#N/A</v>
      </c>
      <c r="BJ11" s="63" t="e">
        <f t="shared" si="6"/>
        <v>#N/A</v>
      </c>
      <c r="BK11" s="63" t="e">
        <f t="shared" si="6"/>
        <v>#N/A</v>
      </c>
      <c r="BL11" s="63" t="e">
        <f t="shared" si="6"/>
        <v>#N/A</v>
      </c>
      <c r="BM11" s="63">
        <f t="shared" si="6"/>
        <v>178.99443972440409</v>
      </c>
      <c r="BN11" s="63">
        <f t="shared" si="6"/>
        <v>84.040657735792067</v>
      </c>
      <c r="BO11" s="63" t="e">
        <f t="shared" si="6"/>
        <v>#N/A</v>
      </c>
      <c r="BP11" s="63" t="e">
        <f t="shared" si="6"/>
        <v>#N/A</v>
      </c>
      <c r="BQ11" s="63" t="e">
        <f t="shared" si="6"/>
        <v>#N/A</v>
      </c>
      <c r="BR11" s="63" t="e">
        <f t="shared" si="6"/>
        <v>#N/A</v>
      </c>
      <c r="BS11" s="63" t="e">
        <f t="shared" si="6"/>
        <v>#N/A</v>
      </c>
      <c r="BT11" s="63" t="e">
        <f t="shared" si="6"/>
        <v>#N/A</v>
      </c>
      <c r="BU11" s="63" t="e">
        <f t="shared" si="6"/>
        <v>#N/A</v>
      </c>
    </row>
    <row r="12" spans="1:77" ht="15.6" customHeight="1" x14ac:dyDescent="0.25">
      <c r="C12" s="103" t="s">
        <v>126</v>
      </c>
      <c r="D12" s="5"/>
      <c r="E12" s="92" t="s">
        <v>95</v>
      </c>
      <c r="F12" s="63" t="s">
        <v>95</v>
      </c>
      <c r="G12" s="63" t="s">
        <v>95</v>
      </c>
      <c r="H12" s="63" t="s">
        <v>95</v>
      </c>
      <c r="I12" s="63" t="s">
        <v>95</v>
      </c>
      <c r="J12" s="63" t="s">
        <v>97</v>
      </c>
      <c r="K12" s="63" t="s">
        <v>97</v>
      </c>
      <c r="L12" s="63" t="s">
        <v>97</v>
      </c>
      <c r="M12" s="63" t="s">
        <v>95</v>
      </c>
      <c r="N12" s="63" t="s">
        <v>95</v>
      </c>
      <c r="O12" s="63" t="s">
        <v>95</v>
      </c>
      <c r="P12" s="63" t="s">
        <v>95</v>
      </c>
      <c r="Q12" s="63" t="s">
        <v>95</v>
      </c>
      <c r="R12" s="63" t="s">
        <v>95</v>
      </c>
      <c r="S12" s="63" t="s">
        <v>97</v>
      </c>
      <c r="T12" s="63" t="s">
        <v>97</v>
      </c>
      <c r="U12" s="63" t="s">
        <v>95</v>
      </c>
      <c r="V12" s="63" t="s">
        <v>95</v>
      </c>
      <c r="W12" s="63" t="s">
        <v>95</v>
      </c>
      <c r="X12" s="63" t="s">
        <v>95</v>
      </c>
      <c r="Y12" s="63" t="s">
        <v>95</v>
      </c>
      <c r="Z12" s="63" t="s">
        <v>95</v>
      </c>
      <c r="AA12" s="63" t="s">
        <v>95</v>
      </c>
      <c r="AB12" s="63" t="s">
        <v>95</v>
      </c>
      <c r="AC12" s="63" t="s">
        <v>97</v>
      </c>
      <c r="AD12" s="63" t="s">
        <v>97</v>
      </c>
      <c r="AE12" s="63" t="s">
        <v>97</v>
      </c>
      <c r="AF12" s="63" t="s">
        <v>97</v>
      </c>
      <c r="AG12" s="63" t="s">
        <v>95</v>
      </c>
      <c r="AH12" s="63" t="s">
        <v>95</v>
      </c>
      <c r="AI12" s="63" t="s">
        <v>95</v>
      </c>
      <c r="AJ12" s="63"/>
      <c r="AK12" s="63"/>
      <c r="AL12" s="63"/>
      <c r="AM12" s="94"/>
      <c r="AP12" s="54">
        <v>40</v>
      </c>
      <c r="AQ12" s="92" t="e">
        <f t="shared" si="7"/>
        <v>#N/A</v>
      </c>
      <c r="AR12" s="63" t="e">
        <f t="shared" si="4"/>
        <v>#N/A</v>
      </c>
      <c r="AS12" s="63">
        <f t="shared" si="4"/>
        <v>443.62691946038643</v>
      </c>
      <c r="AT12" s="63">
        <f t="shared" si="4"/>
        <v>266.3936158524379</v>
      </c>
      <c r="AU12" s="63">
        <f t="shared" si="8"/>
        <v>1</v>
      </c>
      <c r="AV12" s="63">
        <f t="shared" si="8"/>
        <v>21.45888911588008</v>
      </c>
      <c r="AW12" s="63">
        <f t="shared" si="8"/>
        <v>64.798563712036952</v>
      </c>
      <c r="AX12" s="63">
        <f t="shared" si="8"/>
        <v>38.153791214248542</v>
      </c>
      <c r="AY12" s="63">
        <f t="shared" si="5"/>
        <v>196.87860571737593</v>
      </c>
      <c r="AZ12" s="63">
        <f t="shared" si="5"/>
        <v>35.334102488352045</v>
      </c>
      <c r="BA12" s="63">
        <f t="shared" si="5"/>
        <v>54.415329819848097</v>
      </c>
      <c r="BB12" s="63">
        <f t="shared" si="5"/>
        <v>47.681486040508304</v>
      </c>
      <c r="BC12" s="63">
        <f t="shared" si="5"/>
        <v>53.906173571368903</v>
      </c>
      <c r="BD12" s="63" t="e">
        <f t="shared" si="5"/>
        <v>#N/A</v>
      </c>
      <c r="BE12" s="63">
        <f t="shared" si="5"/>
        <v>240.46402767812782</v>
      </c>
      <c r="BF12" s="63">
        <f t="shared" si="5"/>
        <v>88.811525066834619</v>
      </c>
      <c r="BG12" s="63">
        <f t="shared" si="5"/>
        <v>83.745488683475372</v>
      </c>
      <c r="BH12" s="63">
        <f t="shared" si="5"/>
        <v>476.19078584611623</v>
      </c>
      <c r="BI12" s="63" t="e">
        <f t="shared" si="6"/>
        <v>#N/A</v>
      </c>
      <c r="BJ12" s="63">
        <f t="shared" si="6"/>
        <v>5</v>
      </c>
      <c r="BK12" s="63" t="e">
        <f t="shared" si="6"/>
        <v>#N/A</v>
      </c>
      <c r="BL12" s="63">
        <f t="shared" si="6"/>
        <v>3</v>
      </c>
      <c r="BM12" s="63">
        <f t="shared" si="6"/>
        <v>125.01563752909443</v>
      </c>
      <c r="BN12" s="63">
        <f t="shared" si="6"/>
        <v>74.920543927818926</v>
      </c>
      <c r="BO12" s="63">
        <f t="shared" si="6"/>
        <v>41.243151650590534</v>
      </c>
      <c r="BP12" s="63">
        <f t="shared" si="6"/>
        <v>39.064079937061869</v>
      </c>
      <c r="BQ12" s="63">
        <f t="shared" si="6"/>
        <v>11.4816</v>
      </c>
      <c r="BR12" s="63">
        <f t="shared" si="6"/>
        <v>70.904399999999995</v>
      </c>
      <c r="BS12" s="63">
        <f t="shared" si="6"/>
        <v>32.317096845729246</v>
      </c>
      <c r="BT12" s="63">
        <f t="shared" si="6"/>
        <v>12.384400543261036</v>
      </c>
      <c r="BU12" s="63">
        <f t="shared" si="6"/>
        <v>12.377136451035801</v>
      </c>
    </row>
    <row r="13" spans="1:77" ht="15.6" customHeight="1" x14ac:dyDescent="0.25">
      <c r="C13" s="103" t="s">
        <v>127</v>
      </c>
      <c r="D13" s="5"/>
      <c r="E13" s="92" t="s">
        <v>95</v>
      </c>
      <c r="F13" s="63" t="s">
        <v>95</v>
      </c>
      <c r="G13" s="63" t="s">
        <v>95</v>
      </c>
      <c r="H13" s="63" t="s">
        <v>95</v>
      </c>
      <c r="I13" s="63" t="s">
        <v>95</v>
      </c>
      <c r="J13" s="63" t="s">
        <v>97</v>
      </c>
      <c r="K13" s="63" t="s">
        <v>97</v>
      </c>
      <c r="L13" s="63" t="s">
        <v>97</v>
      </c>
      <c r="M13" s="63" t="s">
        <v>95</v>
      </c>
      <c r="N13" s="63" t="s">
        <v>95</v>
      </c>
      <c r="O13" s="63" t="s">
        <v>95</v>
      </c>
      <c r="P13" s="63" t="s">
        <v>95</v>
      </c>
      <c r="Q13" s="63" t="s">
        <v>95</v>
      </c>
      <c r="R13" s="63" t="s">
        <v>95</v>
      </c>
      <c r="S13" s="63" t="s">
        <v>97</v>
      </c>
      <c r="T13" s="63" t="s">
        <v>97</v>
      </c>
      <c r="U13" s="63" t="s">
        <v>95</v>
      </c>
      <c r="V13" s="63" t="s">
        <v>95</v>
      </c>
      <c r="W13" s="63" t="s">
        <v>446</v>
      </c>
      <c r="X13" s="63" t="s">
        <v>95</v>
      </c>
      <c r="Y13" s="63" t="s">
        <v>95</v>
      </c>
      <c r="Z13" s="63" t="s">
        <v>95</v>
      </c>
      <c r="AA13" s="63" t="s">
        <v>95</v>
      </c>
      <c r="AB13" s="63" t="s">
        <v>95</v>
      </c>
      <c r="AC13" s="63" t="s">
        <v>97</v>
      </c>
      <c r="AD13" s="63" t="s">
        <v>97</v>
      </c>
      <c r="AE13" s="63" t="s">
        <v>97</v>
      </c>
      <c r="AF13" s="63" t="s">
        <v>97</v>
      </c>
      <c r="AG13" s="63" t="s">
        <v>95</v>
      </c>
      <c r="AH13" s="63" t="s">
        <v>95</v>
      </c>
      <c r="AI13" s="63" t="s">
        <v>95</v>
      </c>
      <c r="AJ13" s="63"/>
      <c r="AK13" s="63"/>
      <c r="AL13" s="63"/>
      <c r="AM13" s="94"/>
      <c r="AP13" s="54">
        <v>50</v>
      </c>
      <c r="AQ13" s="92" t="e">
        <f t="shared" si="7"/>
        <v>#N/A</v>
      </c>
      <c r="AR13" s="63" t="e">
        <f t="shared" si="4"/>
        <v>#N/A</v>
      </c>
      <c r="AS13" s="63" t="e">
        <f t="shared" si="4"/>
        <v>#N/A</v>
      </c>
      <c r="AT13" s="63" t="e">
        <f t="shared" si="4"/>
        <v>#N/A</v>
      </c>
      <c r="AU13" s="63" t="e">
        <f t="shared" si="8"/>
        <v>#N/A</v>
      </c>
      <c r="AV13" s="63" t="e">
        <f t="shared" si="8"/>
        <v>#N/A</v>
      </c>
      <c r="AW13" s="63" t="e">
        <f t="shared" si="8"/>
        <v>#N/A</v>
      </c>
      <c r="AX13" s="63" t="e">
        <f t="shared" si="8"/>
        <v>#N/A</v>
      </c>
      <c r="AY13" s="63" t="e">
        <f t="shared" si="5"/>
        <v>#N/A</v>
      </c>
      <c r="AZ13" s="63" t="e">
        <f t="shared" si="5"/>
        <v>#N/A</v>
      </c>
      <c r="BA13" s="63" t="e">
        <f t="shared" si="5"/>
        <v>#N/A</v>
      </c>
      <c r="BB13" s="63" t="e">
        <f t="shared" si="5"/>
        <v>#N/A</v>
      </c>
      <c r="BC13" s="63" t="e">
        <f t="shared" si="5"/>
        <v>#N/A</v>
      </c>
      <c r="BD13" s="63" t="e">
        <f t="shared" si="5"/>
        <v>#N/A</v>
      </c>
      <c r="BE13" s="63" t="e">
        <f t="shared" si="5"/>
        <v>#N/A</v>
      </c>
      <c r="BF13" s="63">
        <f t="shared" si="5"/>
        <v>72.859261358535932</v>
      </c>
      <c r="BG13" s="63" t="e">
        <f t="shared" si="5"/>
        <v>#N/A</v>
      </c>
      <c r="BH13" s="63" t="e">
        <f t="shared" si="5"/>
        <v>#N/A</v>
      </c>
      <c r="BI13" s="63" t="e">
        <f t="shared" si="6"/>
        <v>#N/A</v>
      </c>
      <c r="BJ13" s="63" t="e">
        <f t="shared" si="6"/>
        <v>#N/A</v>
      </c>
      <c r="BK13" s="63" t="e">
        <f t="shared" si="6"/>
        <v>#N/A</v>
      </c>
      <c r="BL13" s="63" t="e">
        <f t="shared" si="6"/>
        <v>#N/A</v>
      </c>
      <c r="BM13" s="63">
        <f t="shared" si="6"/>
        <v>81.754416416361309</v>
      </c>
      <c r="BN13" s="63">
        <f t="shared" si="6"/>
        <v>51.161767616880006</v>
      </c>
      <c r="BO13" s="63" t="e">
        <f t="shared" si="6"/>
        <v>#N/A</v>
      </c>
      <c r="BP13" s="63" t="e">
        <f t="shared" si="6"/>
        <v>#N/A</v>
      </c>
      <c r="BQ13" s="63" t="e">
        <f t="shared" si="6"/>
        <v>#N/A</v>
      </c>
      <c r="BR13" s="63" t="e">
        <f t="shared" si="6"/>
        <v>#N/A</v>
      </c>
      <c r="BS13" s="63" t="e">
        <f t="shared" si="6"/>
        <v>#N/A</v>
      </c>
      <c r="BT13" s="63" t="e">
        <f t="shared" si="6"/>
        <v>#N/A</v>
      </c>
      <c r="BU13" s="63" t="e">
        <f t="shared" si="6"/>
        <v>#N/A</v>
      </c>
    </row>
    <row r="14" spans="1:77" ht="15.95" customHeight="1" thickBot="1" x14ac:dyDescent="0.3">
      <c r="C14" s="103" t="s">
        <v>128</v>
      </c>
      <c r="D14" s="5"/>
      <c r="E14" s="92" t="s">
        <v>95</v>
      </c>
      <c r="F14" s="63" t="s">
        <v>95</v>
      </c>
      <c r="G14" s="63" t="s">
        <v>95</v>
      </c>
      <c r="H14" s="63" t="s">
        <v>95</v>
      </c>
      <c r="I14" s="63" t="s">
        <v>95</v>
      </c>
      <c r="J14" s="63">
        <v>0</v>
      </c>
      <c r="K14" s="63">
        <v>0</v>
      </c>
      <c r="L14" s="63">
        <v>0</v>
      </c>
      <c r="M14" s="63" t="s">
        <v>95</v>
      </c>
      <c r="N14" s="63" t="s">
        <v>95</v>
      </c>
      <c r="O14" s="63" t="s">
        <v>95</v>
      </c>
      <c r="P14" s="63" t="s">
        <v>95</v>
      </c>
      <c r="Q14" s="63" t="s">
        <v>95</v>
      </c>
      <c r="R14" s="63" t="s">
        <v>95</v>
      </c>
      <c r="S14" s="63">
        <v>0</v>
      </c>
      <c r="T14" s="63">
        <v>0</v>
      </c>
      <c r="U14" s="63" t="s">
        <v>95</v>
      </c>
      <c r="V14" s="63" t="s">
        <v>95</v>
      </c>
      <c r="W14" s="63" t="s">
        <v>95</v>
      </c>
      <c r="X14" s="63">
        <v>0</v>
      </c>
      <c r="Y14" s="63">
        <v>0</v>
      </c>
      <c r="Z14" s="63">
        <v>0</v>
      </c>
      <c r="AA14" s="63">
        <v>0</v>
      </c>
      <c r="AB14" s="63">
        <v>0</v>
      </c>
      <c r="AC14" s="63">
        <v>0</v>
      </c>
      <c r="AD14" s="63">
        <v>0</v>
      </c>
      <c r="AE14" s="63">
        <v>0</v>
      </c>
      <c r="AF14" s="63">
        <v>0</v>
      </c>
      <c r="AG14" s="63" t="s">
        <v>95</v>
      </c>
      <c r="AH14" s="63" t="s">
        <v>95</v>
      </c>
      <c r="AI14" s="63" t="s">
        <v>95</v>
      </c>
      <c r="AJ14" s="63"/>
      <c r="AK14" s="63"/>
      <c r="AL14" s="63"/>
      <c r="AM14" s="94"/>
      <c r="AP14" s="106">
        <v>60</v>
      </c>
      <c r="AQ14" s="93">
        <f t="shared" si="7"/>
        <v>20.565430613039187</v>
      </c>
      <c r="AR14" s="115">
        <f t="shared" si="4"/>
        <v>26.923637131268283</v>
      </c>
      <c r="AS14" s="115" t="e">
        <f t="shared" si="4"/>
        <v>#N/A</v>
      </c>
      <c r="AT14" s="115" t="e">
        <f t="shared" si="4"/>
        <v>#N/A</v>
      </c>
      <c r="AU14" s="115" t="e">
        <f t="shared" si="8"/>
        <v>#N/A</v>
      </c>
      <c r="AV14" s="115" t="e">
        <f t="shared" si="8"/>
        <v>#N/A</v>
      </c>
      <c r="AW14" s="115" t="e">
        <f t="shared" si="8"/>
        <v>#N/A</v>
      </c>
      <c r="AX14" s="115" t="e">
        <f t="shared" si="8"/>
        <v>#N/A</v>
      </c>
      <c r="AY14" s="115" t="e">
        <f t="shared" si="5"/>
        <v>#N/A</v>
      </c>
      <c r="AZ14" s="115" t="e">
        <f t="shared" si="5"/>
        <v>#N/A</v>
      </c>
      <c r="BA14" s="115" t="e">
        <f t="shared" si="5"/>
        <v>#N/A</v>
      </c>
      <c r="BB14" s="115" t="e">
        <f t="shared" si="5"/>
        <v>#N/A</v>
      </c>
      <c r="BC14" s="115" t="e">
        <f t="shared" si="5"/>
        <v>#N/A</v>
      </c>
      <c r="BD14" s="115" t="e">
        <f t="shared" si="5"/>
        <v>#N/A</v>
      </c>
      <c r="BE14" s="115" t="e">
        <f t="shared" si="5"/>
        <v>#N/A</v>
      </c>
      <c r="BF14" s="115" t="e">
        <f t="shared" si="5"/>
        <v>#N/A</v>
      </c>
      <c r="BG14" s="115" t="e">
        <f t="shared" si="5"/>
        <v>#N/A</v>
      </c>
      <c r="BH14" s="115" t="e">
        <f t="shared" si="5"/>
        <v>#N/A</v>
      </c>
      <c r="BI14" s="115" t="e">
        <f t="shared" si="6"/>
        <v>#N/A</v>
      </c>
      <c r="BJ14" s="115" t="e">
        <f t="shared" si="6"/>
        <v>#N/A</v>
      </c>
      <c r="BK14" s="115" t="e">
        <f t="shared" si="6"/>
        <v>#N/A</v>
      </c>
      <c r="BL14" s="115" t="e">
        <f t="shared" si="6"/>
        <v>#N/A</v>
      </c>
      <c r="BM14" s="115" t="e">
        <f t="shared" si="6"/>
        <v>#N/A</v>
      </c>
      <c r="BN14" s="115" t="e">
        <f t="shared" si="6"/>
        <v>#N/A</v>
      </c>
      <c r="BO14" s="115" t="e">
        <f t="shared" si="6"/>
        <v>#N/A</v>
      </c>
      <c r="BP14" s="115" t="e">
        <f t="shared" si="6"/>
        <v>#N/A</v>
      </c>
      <c r="BQ14" s="115" t="e">
        <f t="shared" si="6"/>
        <v>#N/A</v>
      </c>
      <c r="BR14" s="115" t="e">
        <f t="shared" si="6"/>
        <v>#N/A</v>
      </c>
      <c r="BS14" s="115">
        <f t="shared" si="6"/>
        <v>22.986179167691631</v>
      </c>
      <c r="BT14" s="115" t="e">
        <f t="shared" si="6"/>
        <v>#N/A</v>
      </c>
      <c r="BU14" s="115" t="e">
        <f t="shared" si="6"/>
        <v>#N/A</v>
      </c>
    </row>
    <row r="15" spans="1:77" ht="15.6" customHeight="1" x14ac:dyDescent="0.25">
      <c r="C15" s="103" t="s">
        <v>130</v>
      </c>
      <c r="D15" s="5"/>
      <c r="E15" s="92" t="e">
        <v>#REF!</v>
      </c>
      <c r="F15" s="63" t="e">
        <v>#REF!</v>
      </c>
      <c r="G15" s="63" t="s">
        <v>255</v>
      </c>
      <c r="H15" s="63" t="s">
        <v>447</v>
      </c>
      <c r="I15" s="63">
        <v>0</v>
      </c>
      <c r="J15" s="63">
        <v>0</v>
      </c>
      <c r="K15" s="63">
        <v>0</v>
      </c>
      <c r="L15" s="63">
        <v>0</v>
      </c>
      <c r="M15" s="63">
        <v>0</v>
      </c>
      <c r="N15" s="63">
        <v>0</v>
      </c>
      <c r="O15" s="63">
        <v>0</v>
      </c>
      <c r="P15" s="63">
        <v>0</v>
      </c>
      <c r="Q15" s="63" t="s">
        <v>95</v>
      </c>
      <c r="R15" s="63" t="s">
        <v>95</v>
      </c>
      <c r="S15" s="63">
        <v>0</v>
      </c>
      <c r="T15" s="63">
        <v>0</v>
      </c>
      <c r="U15" s="63">
        <v>0</v>
      </c>
      <c r="V15" s="63">
        <v>0</v>
      </c>
      <c r="W15" s="63" t="s">
        <v>448</v>
      </c>
      <c r="X15" s="63">
        <v>0</v>
      </c>
      <c r="Y15" s="63">
        <v>0</v>
      </c>
      <c r="Z15" s="63">
        <v>0</v>
      </c>
      <c r="AA15" s="63">
        <v>0</v>
      </c>
      <c r="AB15" s="63">
        <v>0</v>
      </c>
      <c r="AC15" s="63">
        <v>0</v>
      </c>
      <c r="AD15" s="63">
        <v>0</v>
      </c>
      <c r="AE15" s="63">
        <v>0</v>
      </c>
      <c r="AF15" s="63">
        <v>0</v>
      </c>
      <c r="AG15" s="63">
        <v>0</v>
      </c>
      <c r="AH15" s="63" t="s">
        <v>95</v>
      </c>
      <c r="AI15" s="63" t="s">
        <v>95</v>
      </c>
      <c r="AJ15" s="63"/>
      <c r="AK15" s="63"/>
      <c r="AL15" s="63"/>
      <c r="AM15" s="94"/>
    </row>
    <row r="16" spans="1:77" ht="15.95" customHeight="1" thickBot="1" x14ac:dyDescent="0.3">
      <c r="C16" s="103" t="s">
        <v>136</v>
      </c>
      <c r="D16" s="5"/>
      <c r="E16" s="92" t="s">
        <v>1</v>
      </c>
      <c r="F16" s="63" t="s">
        <v>1</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v>0</v>
      </c>
      <c r="AC16" s="63">
        <v>0</v>
      </c>
      <c r="AD16" s="63">
        <v>0</v>
      </c>
      <c r="AE16" s="63">
        <v>0</v>
      </c>
      <c r="AF16" s="63">
        <v>0</v>
      </c>
      <c r="AG16" s="63" t="s">
        <v>1</v>
      </c>
      <c r="AH16" s="63">
        <v>0</v>
      </c>
      <c r="AI16" s="63">
        <v>0</v>
      </c>
      <c r="AJ16" s="63"/>
      <c r="AK16" s="63"/>
      <c r="AL16" s="63"/>
      <c r="AM16" s="94"/>
    </row>
    <row r="17" spans="1:73" ht="19.5" thickBot="1" x14ac:dyDescent="0.35">
      <c r="C17" s="103" t="s">
        <v>141</v>
      </c>
      <c r="D17" s="5"/>
      <c r="E17" s="92">
        <v>3</v>
      </c>
      <c r="F17" s="63">
        <v>1</v>
      </c>
      <c r="G17" s="63">
        <v>2.7027027027027026</v>
      </c>
      <c r="H17" s="63">
        <v>0.9009009009009008</v>
      </c>
      <c r="I17" s="63">
        <v>2.8</v>
      </c>
      <c r="J17" s="63">
        <v>1</v>
      </c>
      <c r="K17" s="63">
        <v>2.95</v>
      </c>
      <c r="L17" s="63">
        <v>1</v>
      </c>
      <c r="M17" s="63">
        <v>1.75</v>
      </c>
      <c r="N17" s="63">
        <v>5</v>
      </c>
      <c r="O17" s="63">
        <v>6.1</v>
      </c>
      <c r="P17" s="63">
        <v>1.1000000000000001</v>
      </c>
      <c r="Q17" s="63">
        <v>10.75</v>
      </c>
      <c r="R17" s="63">
        <v>11.8</v>
      </c>
      <c r="S17" s="63">
        <v>1.4</v>
      </c>
      <c r="T17" s="63">
        <v>4</v>
      </c>
      <c r="U17" s="63">
        <v>2.9</v>
      </c>
      <c r="V17" s="63">
        <v>1</v>
      </c>
      <c r="W17" s="63">
        <v>6.8</v>
      </c>
      <c r="X17" s="63">
        <v>3</v>
      </c>
      <c r="Y17" s="63" t="s">
        <v>404</v>
      </c>
      <c r="Z17" s="63">
        <v>2.73</v>
      </c>
      <c r="AA17" s="63">
        <v>2.5</v>
      </c>
      <c r="AB17" s="63">
        <v>4</v>
      </c>
      <c r="AC17" s="63">
        <v>3.7</v>
      </c>
      <c r="AD17" s="63">
        <v>2.9</v>
      </c>
      <c r="AE17" s="63">
        <v>1</v>
      </c>
      <c r="AF17" s="63">
        <v>1</v>
      </c>
      <c r="AG17" s="63">
        <v>2.5</v>
      </c>
      <c r="AH17" s="63">
        <v>2.4324324324324325</v>
      </c>
      <c r="AI17" s="63">
        <v>1.7117117117117115</v>
      </c>
      <c r="AJ17" s="63"/>
      <c r="AK17" s="63"/>
      <c r="AL17" s="63"/>
      <c r="AM17" s="94"/>
      <c r="AP17" s="62" t="s">
        <v>142</v>
      </c>
      <c r="AQ17" s="58" t="s">
        <v>80</v>
      </c>
      <c r="AR17" s="133" t="str">
        <f>CONCATENATE($B$1," - ",$AU$1," at Qmin")</f>
        <v>THyGA Segment Seg300 domestic cookers - CO emissions at Qmin</v>
      </c>
      <c r="AS17" s="133"/>
      <c r="AT17" s="133"/>
      <c r="AU17" s="133"/>
      <c r="AV17" s="133"/>
      <c r="AW17" s="134"/>
      <c r="AX17" s="58" t="s">
        <v>4</v>
      </c>
      <c r="AY17" s="66" t="str">
        <f>VLOOKUP($AU$1,List!$B$2:$C$13,2,0)</f>
        <v>CO emissions (ppm)</v>
      </c>
      <c r="AZ17" s="66"/>
      <c r="BA17" s="66"/>
      <c r="BB17" s="66"/>
      <c r="BC17" s="66"/>
      <c r="BD17" s="98"/>
    </row>
    <row r="18" spans="1:73" ht="15.95" customHeight="1" thickBot="1" x14ac:dyDescent="0.3">
      <c r="C18" s="103" t="s">
        <v>143</v>
      </c>
      <c r="D18" s="5"/>
      <c r="E18" s="92">
        <v>0.76</v>
      </c>
      <c r="F18" s="63">
        <v>0.48</v>
      </c>
      <c r="G18" s="63">
        <v>0.67567567567567566</v>
      </c>
      <c r="H18" s="63">
        <v>0.31531531531531526</v>
      </c>
      <c r="I18" s="63">
        <v>0.6</v>
      </c>
      <c r="J18" s="63">
        <v>0.33</v>
      </c>
      <c r="K18" s="63">
        <v>0.75</v>
      </c>
      <c r="L18" s="63">
        <v>0.33</v>
      </c>
      <c r="M18" s="63">
        <v>0.41</v>
      </c>
      <c r="N18" s="63">
        <v>0.3</v>
      </c>
      <c r="O18" s="63">
        <v>0.3</v>
      </c>
      <c r="P18" s="63">
        <v>0.33</v>
      </c>
      <c r="Q18" s="63">
        <v>1.64</v>
      </c>
      <c r="R18" s="63">
        <v>1.64</v>
      </c>
      <c r="S18" s="63">
        <v>4</v>
      </c>
      <c r="T18" s="63">
        <v>1.4</v>
      </c>
      <c r="U18" s="63">
        <v>1.2</v>
      </c>
      <c r="V18" s="63">
        <v>0.5</v>
      </c>
      <c r="W18" s="63">
        <v>2</v>
      </c>
      <c r="X18" s="63" t="s">
        <v>449</v>
      </c>
      <c r="Y18" s="63" t="s">
        <v>449</v>
      </c>
      <c r="Z18" s="63" t="s">
        <v>449</v>
      </c>
      <c r="AA18" s="63" t="s">
        <v>449</v>
      </c>
      <c r="AB18" s="63" t="s">
        <v>449</v>
      </c>
      <c r="AC18" s="63">
        <v>1.2</v>
      </c>
      <c r="AD18" s="63">
        <v>1.2</v>
      </c>
      <c r="AE18" s="63">
        <v>0.5</v>
      </c>
      <c r="AF18" s="63">
        <v>0.5</v>
      </c>
      <c r="AG18" s="63">
        <v>1</v>
      </c>
      <c r="AH18" s="63">
        <v>0.81081081081081074</v>
      </c>
      <c r="AI18" s="63" t="s">
        <v>450</v>
      </c>
      <c r="AJ18" s="63"/>
      <c r="AK18" s="63"/>
      <c r="AL18" s="63"/>
      <c r="AM18" s="94"/>
      <c r="AP18" s="55" t="s">
        <v>89</v>
      </c>
      <c r="AQ18" s="59" t="str">
        <f>IF(AQ$3="","",LEFT(AQ$3,4))</f>
        <v>D1</v>
      </c>
      <c r="AR18" s="16" t="str">
        <f t="shared" ref="AR18:AX18" si="9">IF(AR$3="","",LEFT(AR$3,4))</f>
        <v>D2c</v>
      </c>
      <c r="AS18" s="16" t="str">
        <f t="shared" si="9"/>
        <v>D7v0</v>
      </c>
      <c r="AT18" s="16" t="str">
        <f t="shared" si="9"/>
        <v>D8v0</v>
      </c>
      <c r="AU18" s="16" t="str">
        <f t="shared" si="9"/>
        <v>EB10</v>
      </c>
      <c r="AV18" s="16" t="str">
        <f t="shared" si="9"/>
        <v>EN05</v>
      </c>
      <c r="AW18" s="16" t="str">
        <f t="shared" si="9"/>
        <v>EN06</v>
      </c>
      <c r="AX18" s="16" t="str">
        <f t="shared" si="9"/>
        <v>EN10</v>
      </c>
      <c r="AY18" s="16" t="str">
        <f t="shared" ref="AY18:BH18" si="10">IF(BL$3="","",LEFT(BL$3,4))</f>
        <v>EN15</v>
      </c>
      <c r="AZ18" s="16" t="str">
        <f t="shared" si="10"/>
        <v>EN16</v>
      </c>
      <c r="BA18" s="16" t="str">
        <f t="shared" si="10"/>
        <v>EN22</v>
      </c>
      <c r="BB18" s="16" t="str">
        <f t="shared" si="10"/>
        <v>EN08</v>
      </c>
      <c r="BC18" s="16" t="str">
        <f t="shared" si="10"/>
        <v>EN11</v>
      </c>
      <c r="BD18" s="16" t="str">
        <f t="shared" si="10"/>
        <v>EN12</v>
      </c>
      <c r="BE18" s="16" t="str">
        <f t="shared" si="10"/>
        <v>EN12</v>
      </c>
      <c r="BF18" s="16" t="str">
        <f t="shared" si="10"/>
        <v>D3</v>
      </c>
      <c r="BG18" s="16" t="str">
        <f t="shared" si="10"/>
        <v>D9v0</v>
      </c>
      <c r="BH18" s="16" t="str">
        <f t="shared" si="10"/>
        <v>D10v</v>
      </c>
      <c r="BI18" s="16" t="str">
        <f t="shared" ref="BI18:BU18" si="11">IF(AY$3="","",LEFT(AY$3,4))</f>
        <v>EB07</v>
      </c>
      <c r="BJ18" s="16" t="str">
        <f t="shared" si="11"/>
        <v>EB08</v>
      </c>
      <c r="BK18" s="16" t="str">
        <f t="shared" si="11"/>
        <v>EB09</v>
      </c>
      <c r="BL18" s="16" t="str">
        <f t="shared" si="11"/>
        <v>EB11</v>
      </c>
      <c r="BM18" s="16" t="str">
        <f t="shared" si="11"/>
        <v>BS01</v>
      </c>
      <c r="BN18" s="16" t="str">
        <f t="shared" si="11"/>
        <v>BS02</v>
      </c>
      <c r="BO18" s="16" t="str">
        <f t="shared" si="11"/>
        <v>EN07</v>
      </c>
      <c r="BP18" s="16" t="str">
        <f t="shared" si="11"/>
        <v>EN09</v>
      </c>
      <c r="BQ18" s="16" t="str">
        <f t="shared" si="11"/>
        <v>EB15</v>
      </c>
      <c r="BR18" s="16" t="str">
        <f t="shared" si="11"/>
        <v>EB16</v>
      </c>
      <c r="BS18" s="16" t="str">
        <f t="shared" si="11"/>
        <v>AP01</v>
      </c>
      <c r="BT18" s="16" t="str">
        <f t="shared" si="11"/>
        <v>EN13</v>
      </c>
      <c r="BU18" s="16" t="str">
        <f t="shared" si="11"/>
        <v>EN14</v>
      </c>
    </row>
    <row r="19" spans="1:73" ht="15.95" customHeight="1" x14ac:dyDescent="0.25">
      <c r="C19" s="103" t="s">
        <v>145</v>
      </c>
      <c r="D19" s="5"/>
      <c r="E19" s="92" t="s">
        <v>122</v>
      </c>
      <c r="F19" s="63" t="s">
        <v>122</v>
      </c>
      <c r="G19" s="63" t="s">
        <v>450</v>
      </c>
      <c r="H19" s="63" t="s">
        <v>450</v>
      </c>
      <c r="I19" s="63">
        <v>0</v>
      </c>
      <c r="J19" s="63" t="s">
        <v>451</v>
      </c>
      <c r="K19" s="63" t="s">
        <v>452</v>
      </c>
      <c r="L19" s="63" t="s">
        <v>451</v>
      </c>
      <c r="M19" s="63">
        <v>0</v>
      </c>
      <c r="N19" s="63">
        <v>0</v>
      </c>
      <c r="O19" s="63">
        <v>0</v>
      </c>
      <c r="P19" s="63">
        <v>0</v>
      </c>
      <c r="Q19" s="63">
        <v>0</v>
      </c>
      <c r="R19" s="63">
        <v>0</v>
      </c>
      <c r="S19" s="63" t="s">
        <v>451</v>
      </c>
      <c r="T19" s="63" t="s">
        <v>451</v>
      </c>
      <c r="U19" s="63" t="s">
        <v>187</v>
      </c>
      <c r="V19" s="63" t="s">
        <v>187</v>
      </c>
      <c r="W19" s="63" t="s">
        <v>451</v>
      </c>
      <c r="X19" s="63" t="s">
        <v>453</v>
      </c>
      <c r="Y19" s="63" t="s">
        <v>453</v>
      </c>
      <c r="Z19" s="63" t="s">
        <v>453</v>
      </c>
      <c r="AA19" s="63" t="s">
        <v>453</v>
      </c>
      <c r="AB19" s="63" t="s">
        <v>453</v>
      </c>
      <c r="AC19" s="63" t="s">
        <v>452</v>
      </c>
      <c r="AD19" s="63" t="s">
        <v>454</v>
      </c>
      <c r="AE19" s="63" t="s">
        <v>454</v>
      </c>
      <c r="AF19" s="63" t="s">
        <v>454</v>
      </c>
      <c r="AG19" s="63" t="s">
        <v>122</v>
      </c>
      <c r="AH19" s="63" t="s">
        <v>450</v>
      </c>
      <c r="AI19" s="63" t="s">
        <v>450</v>
      </c>
      <c r="AJ19" s="63"/>
      <c r="AK19" s="63"/>
      <c r="AL19" s="63"/>
      <c r="AM19" s="94"/>
      <c r="AP19" s="53">
        <v>0</v>
      </c>
      <c r="AQ19" s="35">
        <f>VLOOKUP(CONCATENATE($AU$1," - ",$AP19,"%"),$A$134:$AM$233,MATCH(AQ$3,$E$3:$AM$3,0)+4,0)</f>
        <v>226.9342775780965</v>
      </c>
      <c r="AR19" s="10">
        <f t="shared" ref="AR19:AX26" si="12">VLOOKUP(CONCATENATE($AU$1," - ",$AP19,"%"),$A$134:$AM$233,MATCH(AR$3,$E$3:$AM$3,0)+4,0)</f>
        <v>105.40902148661259</v>
      </c>
      <c r="AS19" s="10">
        <f t="shared" si="12"/>
        <v>246.44446433820437</v>
      </c>
      <c r="AT19" s="10">
        <f t="shared" si="12"/>
        <v>372.4049683332866</v>
      </c>
      <c r="AU19" s="10">
        <f t="shared" si="12"/>
        <v>95</v>
      </c>
      <c r="AV19" s="10">
        <f t="shared" si="12"/>
        <v>61.650719189472298</v>
      </c>
      <c r="AW19" s="10">
        <f t="shared" si="12"/>
        <v>216.95058699935029</v>
      </c>
      <c r="AX19" s="10">
        <f t="shared" si="12"/>
        <v>134.57471821280961</v>
      </c>
      <c r="AY19" s="10">
        <f t="shared" ref="AY19:BH26" si="13">VLOOKUP(CONCATENATE($AU$1," - ",$AP19,"%"),$A$134:$AM$233,MATCH(BL$3,$E$3:$AM$3,0)+4,0)</f>
        <v>291.28165010466194</v>
      </c>
      <c r="AZ19" s="10">
        <f t="shared" si="13"/>
        <v>82.916849413316044</v>
      </c>
      <c r="BA19" s="10">
        <f t="shared" si="13"/>
        <v>37.469723376336837</v>
      </c>
      <c r="BB19" s="10">
        <f t="shared" si="13"/>
        <v>665.0088720237261</v>
      </c>
      <c r="BC19" s="10">
        <f t="shared" si="13"/>
        <v>239.17788392455657</v>
      </c>
      <c r="BD19" s="10" t="e">
        <f t="shared" si="13"/>
        <v>#N/A</v>
      </c>
      <c r="BE19" s="10">
        <f t="shared" si="13"/>
        <v>86.807320335064048</v>
      </c>
      <c r="BF19" s="10">
        <f t="shared" si="13"/>
        <v>593.27603311304483</v>
      </c>
      <c r="BG19" s="10">
        <f t="shared" si="13"/>
        <v>1847.4777725909139</v>
      </c>
      <c r="BH19" s="10" t="e">
        <f t="shared" si="13"/>
        <v>#N/A</v>
      </c>
      <c r="BI19" s="10">
        <f t="shared" ref="BI19:BU26" si="14">VLOOKUP(CONCATENATE($AU$1," - ",$AP19,"%"),$A$134:$AM$233,MATCH(AY$3,$E$3:$AM$3,0)+4,0)</f>
        <v>594</v>
      </c>
      <c r="BJ19" s="10">
        <f t="shared" si="14"/>
        <v>36</v>
      </c>
      <c r="BK19" s="10">
        <f t="shared" si="14"/>
        <v>218</v>
      </c>
      <c r="BL19" s="10">
        <f t="shared" si="14"/>
        <v>122</v>
      </c>
      <c r="BM19" s="10" t="e">
        <f t="shared" si="14"/>
        <v>#N/A</v>
      </c>
      <c r="BN19" s="10" t="e">
        <f t="shared" si="14"/>
        <v>#N/A</v>
      </c>
      <c r="BO19" s="10">
        <f t="shared" si="14"/>
        <v>172.84073183061102</v>
      </c>
      <c r="BP19" s="10">
        <f t="shared" si="14"/>
        <v>10.993747946443778</v>
      </c>
      <c r="BQ19" s="10">
        <f t="shared" si="14"/>
        <v>86.180099999999996</v>
      </c>
      <c r="BR19" s="10">
        <f t="shared" si="14"/>
        <v>98.923199999999994</v>
      </c>
      <c r="BS19" s="10">
        <f t="shared" si="14"/>
        <v>568.35060574120769</v>
      </c>
      <c r="BT19" s="10">
        <f t="shared" si="14"/>
        <v>279.61099107532237</v>
      </c>
      <c r="BU19" s="10">
        <f t="shared" si="14"/>
        <v>445.53964501883701</v>
      </c>
    </row>
    <row r="20" spans="1:73" x14ac:dyDescent="0.25">
      <c r="C20" s="103" t="s">
        <v>152</v>
      </c>
      <c r="D20" s="5"/>
      <c r="E20" s="92" t="s">
        <v>122</v>
      </c>
      <c r="F20" s="63" t="s">
        <v>122</v>
      </c>
      <c r="G20" s="63" t="s">
        <v>450</v>
      </c>
      <c r="H20" s="63" t="s">
        <v>450</v>
      </c>
      <c r="I20" s="63" t="s">
        <v>187</v>
      </c>
      <c r="J20" s="63" t="s">
        <v>255</v>
      </c>
      <c r="K20" s="63">
        <v>0</v>
      </c>
      <c r="L20" s="63">
        <v>0</v>
      </c>
      <c r="M20" s="63" t="s">
        <v>187</v>
      </c>
      <c r="N20" s="63" t="s">
        <v>187</v>
      </c>
      <c r="O20" s="63" t="s">
        <v>187</v>
      </c>
      <c r="P20" s="63" t="s">
        <v>187</v>
      </c>
      <c r="Q20" s="63">
        <v>0</v>
      </c>
      <c r="R20" s="63">
        <v>0</v>
      </c>
      <c r="S20" s="63">
        <v>0</v>
      </c>
      <c r="T20" s="63">
        <v>0</v>
      </c>
      <c r="U20" s="63" t="s">
        <v>187</v>
      </c>
      <c r="V20" s="63" t="s">
        <v>187</v>
      </c>
      <c r="W20" s="63" t="s">
        <v>187</v>
      </c>
      <c r="X20" s="63">
        <v>0</v>
      </c>
      <c r="Y20" s="63">
        <v>0</v>
      </c>
      <c r="Z20" s="63">
        <v>0</v>
      </c>
      <c r="AA20" s="63">
        <v>0</v>
      </c>
      <c r="AB20" s="63">
        <v>0</v>
      </c>
      <c r="AC20" s="63">
        <v>0</v>
      </c>
      <c r="AD20" s="63">
        <v>0</v>
      </c>
      <c r="AE20" s="63">
        <v>0</v>
      </c>
      <c r="AF20" s="63">
        <v>0</v>
      </c>
      <c r="AG20" s="63" t="s">
        <v>122</v>
      </c>
      <c r="AH20" s="63" t="s">
        <v>450</v>
      </c>
      <c r="AI20" s="63" t="s">
        <v>450</v>
      </c>
      <c r="AJ20" s="63"/>
      <c r="AK20" s="63"/>
      <c r="AL20" s="63"/>
      <c r="AM20" s="94"/>
      <c r="AP20" s="54">
        <v>10</v>
      </c>
      <c r="AQ20" s="92" t="e">
        <f t="shared" ref="AQ20:AQ26" si="15">VLOOKUP(CONCATENATE($AU$1," - ",$AP20,"%"),$A$134:$AM$233,MATCH(AQ$3,$E$3:$AM$3,0)+4,0)</f>
        <v>#N/A</v>
      </c>
      <c r="AR20" s="63" t="e">
        <f t="shared" si="12"/>
        <v>#N/A</v>
      </c>
      <c r="AS20" s="63" t="e">
        <f t="shared" si="12"/>
        <v>#N/A</v>
      </c>
      <c r="AT20" s="63" t="e">
        <f t="shared" si="12"/>
        <v>#N/A</v>
      </c>
      <c r="AU20" s="63" t="e">
        <f t="shared" si="12"/>
        <v>#N/A</v>
      </c>
      <c r="AV20" s="63" t="e">
        <f t="shared" si="12"/>
        <v>#N/A</v>
      </c>
      <c r="AW20" s="63" t="e">
        <f t="shared" si="12"/>
        <v>#N/A</v>
      </c>
      <c r="AX20" s="63" t="e">
        <f t="shared" si="12"/>
        <v>#N/A</v>
      </c>
      <c r="AY20" s="63" t="e">
        <f t="shared" si="13"/>
        <v>#N/A</v>
      </c>
      <c r="AZ20" s="63" t="e">
        <f t="shared" si="13"/>
        <v>#N/A</v>
      </c>
      <c r="BA20" s="63" t="e">
        <f t="shared" si="13"/>
        <v>#N/A</v>
      </c>
      <c r="BB20" s="63" t="e">
        <f t="shared" si="13"/>
        <v>#N/A</v>
      </c>
      <c r="BC20" s="63" t="e">
        <f t="shared" si="13"/>
        <v>#N/A</v>
      </c>
      <c r="BD20" s="63" t="e">
        <f t="shared" si="13"/>
        <v>#N/A</v>
      </c>
      <c r="BE20" s="63" t="e">
        <f t="shared" si="13"/>
        <v>#N/A</v>
      </c>
      <c r="BF20" s="63" t="e">
        <f t="shared" si="13"/>
        <v>#N/A</v>
      </c>
      <c r="BG20" s="63" t="e">
        <f t="shared" si="13"/>
        <v>#N/A</v>
      </c>
      <c r="BH20" s="63" t="e">
        <f t="shared" si="13"/>
        <v>#N/A</v>
      </c>
      <c r="BI20" s="63" t="e">
        <f t="shared" si="14"/>
        <v>#N/A</v>
      </c>
      <c r="BJ20" s="63" t="e">
        <f t="shared" si="14"/>
        <v>#N/A</v>
      </c>
      <c r="BK20" s="63" t="e">
        <f t="shared" si="14"/>
        <v>#N/A</v>
      </c>
      <c r="BL20" s="63" t="e">
        <f t="shared" si="14"/>
        <v>#N/A</v>
      </c>
      <c r="BM20" s="63" t="e">
        <f t="shared" si="14"/>
        <v>#N/A</v>
      </c>
      <c r="BN20" s="63" t="e">
        <f t="shared" si="14"/>
        <v>#N/A</v>
      </c>
      <c r="BO20" s="63" t="e">
        <f t="shared" si="14"/>
        <v>#N/A</v>
      </c>
      <c r="BP20" s="63" t="e">
        <f t="shared" si="14"/>
        <v>#N/A</v>
      </c>
      <c r="BQ20" s="63" t="e">
        <f t="shared" si="14"/>
        <v>#N/A</v>
      </c>
      <c r="BR20" s="63" t="e">
        <f t="shared" si="14"/>
        <v>#N/A</v>
      </c>
      <c r="BS20" s="63" t="e">
        <f t="shared" si="14"/>
        <v>#N/A</v>
      </c>
      <c r="BT20" s="63" t="e">
        <f t="shared" si="14"/>
        <v>#N/A</v>
      </c>
      <c r="BU20" s="63" t="e">
        <f t="shared" si="14"/>
        <v>#N/A</v>
      </c>
    </row>
    <row r="21" spans="1:73" x14ac:dyDescent="0.25">
      <c r="C21" s="103" t="s">
        <v>158</v>
      </c>
      <c r="D21" s="5"/>
      <c r="E21" s="92" t="s">
        <v>455</v>
      </c>
      <c r="F21" s="63" t="s">
        <v>455</v>
      </c>
      <c r="G21" s="63" t="s">
        <v>456</v>
      </c>
      <c r="H21" s="63" t="s">
        <v>456</v>
      </c>
      <c r="I21" s="63" t="s">
        <v>457</v>
      </c>
      <c r="J21" s="63" t="s">
        <v>458</v>
      </c>
      <c r="K21" s="63" t="s">
        <v>459</v>
      </c>
      <c r="L21" s="63" t="s">
        <v>458</v>
      </c>
      <c r="M21" s="63" t="s">
        <v>457</v>
      </c>
      <c r="N21" s="63" t="s">
        <v>457</v>
      </c>
      <c r="O21" s="63" t="s">
        <v>457</v>
      </c>
      <c r="P21" s="63" t="s">
        <v>457</v>
      </c>
      <c r="Q21" s="63" t="s">
        <v>460</v>
      </c>
      <c r="R21" s="63" t="s">
        <v>460</v>
      </c>
      <c r="S21" s="63" t="s">
        <v>458</v>
      </c>
      <c r="T21" s="63" t="s">
        <v>458</v>
      </c>
      <c r="U21" s="63" t="s">
        <v>459</v>
      </c>
      <c r="V21" s="63" t="s">
        <v>459</v>
      </c>
      <c r="W21" s="63" t="s">
        <v>461</v>
      </c>
      <c r="X21" s="63" t="s">
        <v>455</v>
      </c>
      <c r="Y21" s="63" t="s">
        <v>455</v>
      </c>
      <c r="Z21" s="63" t="s">
        <v>455</v>
      </c>
      <c r="AA21" s="63" t="s">
        <v>455</v>
      </c>
      <c r="AB21" s="63" t="s">
        <v>455</v>
      </c>
      <c r="AC21" s="63" t="s">
        <v>459</v>
      </c>
      <c r="AD21" s="63" t="s">
        <v>455</v>
      </c>
      <c r="AE21" s="63" t="s">
        <v>455</v>
      </c>
      <c r="AF21" s="63" t="s">
        <v>455</v>
      </c>
      <c r="AG21" s="63" t="s">
        <v>455</v>
      </c>
      <c r="AH21" s="63" t="s">
        <v>456</v>
      </c>
      <c r="AI21" s="63" t="s">
        <v>456</v>
      </c>
      <c r="AJ21" s="63"/>
      <c r="AK21" s="63"/>
      <c r="AL21" s="63"/>
      <c r="AM21" s="94"/>
      <c r="AP21" s="54">
        <v>20</v>
      </c>
      <c r="AQ21" s="92" t="e">
        <f t="shared" si="15"/>
        <v>#N/A</v>
      </c>
      <c r="AR21" s="63" t="e">
        <f t="shared" si="12"/>
        <v>#N/A</v>
      </c>
      <c r="AS21" s="63" t="e">
        <f t="shared" si="12"/>
        <v>#N/A</v>
      </c>
      <c r="AT21" s="63" t="e">
        <f t="shared" si="12"/>
        <v>#N/A</v>
      </c>
      <c r="AU21" s="63" t="e">
        <f t="shared" si="12"/>
        <v>#N/A</v>
      </c>
      <c r="AV21" s="63" t="e">
        <f t="shared" si="12"/>
        <v>#N/A</v>
      </c>
      <c r="AW21" s="63" t="e">
        <f t="shared" si="12"/>
        <v>#N/A</v>
      </c>
      <c r="AX21" s="63" t="e">
        <f t="shared" si="12"/>
        <v>#N/A</v>
      </c>
      <c r="AY21" s="63" t="e">
        <f t="shared" si="13"/>
        <v>#N/A</v>
      </c>
      <c r="AZ21" s="63" t="e">
        <f t="shared" si="13"/>
        <v>#N/A</v>
      </c>
      <c r="BA21" s="63" t="e">
        <f t="shared" si="13"/>
        <v>#N/A</v>
      </c>
      <c r="BB21" s="63" t="e">
        <f t="shared" si="13"/>
        <v>#N/A</v>
      </c>
      <c r="BC21" s="63" t="e">
        <f t="shared" si="13"/>
        <v>#N/A</v>
      </c>
      <c r="BD21" s="63" t="e">
        <f t="shared" si="13"/>
        <v>#N/A</v>
      </c>
      <c r="BE21" s="63" t="e">
        <f t="shared" si="13"/>
        <v>#N/A</v>
      </c>
      <c r="BF21" s="63">
        <f t="shared" si="13"/>
        <v>891.80750150469862</v>
      </c>
      <c r="BG21" s="63" t="e">
        <f t="shared" si="13"/>
        <v>#N/A</v>
      </c>
      <c r="BH21" s="63" t="e">
        <f t="shared" si="13"/>
        <v>#N/A</v>
      </c>
      <c r="BI21" s="63" t="e">
        <f t="shared" si="14"/>
        <v>#N/A</v>
      </c>
      <c r="BJ21" s="63" t="e">
        <f t="shared" si="14"/>
        <v>#N/A</v>
      </c>
      <c r="BK21" s="63" t="e">
        <f t="shared" si="14"/>
        <v>#N/A</v>
      </c>
      <c r="BL21" s="63" t="e">
        <f t="shared" si="14"/>
        <v>#N/A</v>
      </c>
      <c r="BM21" s="63" t="e">
        <f t="shared" si="14"/>
        <v>#N/A</v>
      </c>
      <c r="BN21" s="63" t="e">
        <f t="shared" si="14"/>
        <v>#N/A</v>
      </c>
      <c r="BO21" s="63" t="e">
        <f t="shared" si="14"/>
        <v>#N/A</v>
      </c>
      <c r="BP21" s="63" t="e">
        <f t="shared" si="14"/>
        <v>#N/A</v>
      </c>
      <c r="BQ21" s="63" t="e">
        <f t="shared" si="14"/>
        <v>#N/A</v>
      </c>
      <c r="BR21" s="63" t="e">
        <f t="shared" si="14"/>
        <v>#N/A</v>
      </c>
      <c r="BS21" s="63" t="e">
        <f t="shared" si="14"/>
        <v>#N/A</v>
      </c>
      <c r="BT21" s="63" t="e">
        <f t="shared" si="14"/>
        <v>#N/A</v>
      </c>
      <c r="BU21" s="63" t="e">
        <f t="shared" si="14"/>
        <v>#N/A</v>
      </c>
    </row>
    <row r="22" spans="1:73" x14ac:dyDescent="0.25">
      <c r="C22" s="103" t="s">
        <v>162</v>
      </c>
      <c r="D22" s="5"/>
      <c r="E22" s="92" t="s">
        <v>462</v>
      </c>
      <c r="F22" s="63" t="s">
        <v>462</v>
      </c>
      <c r="G22" s="63" t="s">
        <v>112</v>
      </c>
      <c r="H22" s="63" t="s">
        <v>112</v>
      </c>
      <c r="I22" s="63" t="s">
        <v>463</v>
      </c>
      <c r="J22" s="63" t="s">
        <v>464</v>
      </c>
      <c r="K22" s="63" t="s">
        <v>464</v>
      </c>
      <c r="L22" s="63" t="s">
        <v>464</v>
      </c>
      <c r="M22" s="63" t="s">
        <v>463</v>
      </c>
      <c r="N22" s="63" t="s">
        <v>463</v>
      </c>
      <c r="O22" s="63" t="s">
        <v>463</v>
      </c>
      <c r="P22" s="63" t="s">
        <v>463</v>
      </c>
      <c r="Q22" s="63" t="s">
        <v>465</v>
      </c>
      <c r="R22" s="63" t="s">
        <v>465</v>
      </c>
      <c r="S22" s="63" t="s">
        <v>464</v>
      </c>
      <c r="T22" s="63" t="s">
        <v>464</v>
      </c>
      <c r="U22" s="63" t="s">
        <v>466</v>
      </c>
      <c r="V22" s="63" t="s">
        <v>466</v>
      </c>
      <c r="W22" s="63" t="s">
        <v>111</v>
      </c>
      <c r="X22" s="63" t="s">
        <v>467</v>
      </c>
      <c r="Y22" s="63" t="s">
        <v>467</v>
      </c>
      <c r="Z22" s="63" t="s">
        <v>467</v>
      </c>
      <c r="AA22" s="63" t="s">
        <v>467</v>
      </c>
      <c r="AB22" s="63" t="s">
        <v>467</v>
      </c>
      <c r="AC22" s="63" t="s">
        <v>464</v>
      </c>
      <c r="AD22" s="63" t="s">
        <v>265</v>
      </c>
      <c r="AE22" s="63" t="s">
        <v>265</v>
      </c>
      <c r="AF22" s="63" t="s">
        <v>265</v>
      </c>
      <c r="AG22" s="63" t="s">
        <v>462</v>
      </c>
      <c r="AH22" s="63" t="s">
        <v>112</v>
      </c>
      <c r="AI22" s="63" t="s">
        <v>112</v>
      </c>
      <c r="AJ22" s="63"/>
      <c r="AK22" s="63"/>
      <c r="AL22" s="63"/>
      <c r="AM22" s="94"/>
      <c r="AP22" s="54">
        <v>23</v>
      </c>
      <c r="AQ22" s="92" t="e">
        <f t="shared" si="15"/>
        <v>#N/A</v>
      </c>
      <c r="AR22" s="63" t="e">
        <f t="shared" si="12"/>
        <v>#N/A</v>
      </c>
      <c r="AS22" s="63">
        <f t="shared" si="12"/>
        <v>194.12697236177939</v>
      </c>
      <c r="AT22" s="63">
        <f t="shared" si="12"/>
        <v>561.5815986180047</v>
      </c>
      <c r="AU22" s="63">
        <f t="shared" si="12"/>
        <v>214</v>
      </c>
      <c r="AV22" s="63">
        <f t="shared" si="12"/>
        <v>223.57248796350402</v>
      </c>
      <c r="AW22" s="63">
        <f t="shared" si="12"/>
        <v>173.86501508280054</v>
      </c>
      <c r="AX22" s="63">
        <f t="shared" si="12"/>
        <v>252.94844876543968</v>
      </c>
      <c r="AY22" s="63">
        <f t="shared" si="13"/>
        <v>472.16845214329931</v>
      </c>
      <c r="AZ22" s="63">
        <f t="shared" si="13"/>
        <v>86.329185981622643</v>
      </c>
      <c r="BA22" s="63">
        <f t="shared" si="13"/>
        <v>45.698943108293335</v>
      </c>
      <c r="BB22" s="63">
        <f t="shared" si="13"/>
        <v>510.43943960010517</v>
      </c>
      <c r="BC22" s="63">
        <f t="shared" si="13"/>
        <v>70.331899781938205</v>
      </c>
      <c r="BD22" s="63" t="e">
        <f t="shared" si="13"/>
        <v>#N/A</v>
      </c>
      <c r="BE22" s="63">
        <f t="shared" si="13"/>
        <v>112.90733355616008</v>
      </c>
      <c r="BF22" s="63" t="e">
        <f t="shared" si="13"/>
        <v>#N/A</v>
      </c>
      <c r="BG22" s="63">
        <f t="shared" si="13"/>
        <v>1930.3383276662773</v>
      </c>
      <c r="BH22" s="63" t="e">
        <f t="shared" si="13"/>
        <v>#N/A</v>
      </c>
      <c r="BI22" s="63">
        <f t="shared" si="14"/>
        <v>486</v>
      </c>
      <c r="BJ22" s="63">
        <f t="shared" si="14"/>
        <v>32</v>
      </c>
      <c r="BK22" s="63">
        <f t="shared" si="14"/>
        <v>393</v>
      </c>
      <c r="BL22" s="63">
        <f t="shared" si="14"/>
        <v>135</v>
      </c>
      <c r="BM22" s="63" t="e">
        <f t="shared" si="14"/>
        <v>#N/A</v>
      </c>
      <c r="BN22" s="63" t="e">
        <f t="shared" si="14"/>
        <v>#N/A</v>
      </c>
      <c r="BO22" s="63">
        <f t="shared" si="14"/>
        <v>158.27959930552007</v>
      </c>
      <c r="BP22" s="63">
        <f t="shared" si="14"/>
        <v>229.82257066244264</v>
      </c>
      <c r="BQ22" s="63">
        <f t="shared" si="14"/>
        <v>58.262799999999999</v>
      </c>
      <c r="BR22" s="63">
        <f t="shared" si="14"/>
        <v>76.869799999999998</v>
      </c>
      <c r="BS22" s="63">
        <f t="shared" si="14"/>
        <v>585.27503563408584</v>
      </c>
      <c r="BT22" s="63">
        <f t="shared" si="14"/>
        <v>401.6420117829918</v>
      </c>
      <c r="BU22" s="63">
        <f t="shared" si="14"/>
        <v>735.77589078192273</v>
      </c>
    </row>
    <row r="23" spans="1:73" x14ac:dyDescent="0.25">
      <c r="C23" s="103" t="s">
        <v>164</v>
      </c>
      <c r="D23" s="5"/>
      <c r="E23" s="92" t="s">
        <v>468</v>
      </c>
      <c r="F23" s="63" t="s">
        <v>468</v>
      </c>
      <c r="G23" s="63" t="s">
        <v>469</v>
      </c>
      <c r="H23" s="63" t="s">
        <v>470</v>
      </c>
      <c r="I23" s="63" t="s">
        <v>471</v>
      </c>
      <c r="J23" s="63" t="s">
        <v>472</v>
      </c>
      <c r="K23" s="63" t="s">
        <v>473</v>
      </c>
      <c r="L23" s="63" t="s">
        <v>472</v>
      </c>
      <c r="M23" s="63" t="s">
        <v>471</v>
      </c>
      <c r="N23" s="63" t="s">
        <v>471</v>
      </c>
      <c r="O23" s="63" t="s">
        <v>471</v>
      </c>
      <c r="P23" s="63" t="s">
        <v>471</v>
      </c>
      <c r="Q23" s="63" t="s">
        <v>474</v>
      </c>
      <c r="R23" s="63" t="s">
        <v>474</v>
      </c>
      <c r="S23" s="63" t="s">
        <v>472</v>
      </c>
      <c r="T23" s="63" t="s">
        <v>472</v>
      </c>
      <c r="U23" s="63" t="s">
        <v>173</v>
      </c>
      <c r="V23" s="63" t="s">
        <v>173</v>
      </c>
      <c r="W23" s="63" t="s">
        <v>475</v>
      </c>
      <c r="X23" s="63" t="s">
        <v>476</v>
      </c>
      <c r="Y23" s="63" t="s">
        <v>476</v>
      </c>
      <c r="Z23" s="63" t="s">
        <v>476</v>
      </c>
      <c r="AA23" s="63" t="s">
        <v>476</v>
      </c>
      <c r="AB23" s="63" t="s">
        <v>476</v>
      </c>
      <c r="AC23" s="63" t="s">
        <v>473</v>
      </c>
      <c r="AD23" s="63" t="s">
        <v>472</v>
      </c>
      <c r="AE23" s="63" t="s">
        <v>472</v>
      </c>
      <c r="AF23" s="63" t="s">
        <v>472</v>
      </c>
      <c r="AG23" s="63" t="s">
        <v>468</v>
      </c>
      <c r="AH23" s="63" t="s">
        <v>469</v>
      </c>
      <c r="AI23" s="63" t="s">
        <v>469</v>
      </c>
      <c r="AJ23" s="63"/>
      <c r="AK23" s="63"/>
      <c r="AL23" s="63"/>
      <c r="AM23" s="94"/>
      <c r="AP23" s="54">
        <v>30</v>
      </c>
      <c r="AQ23" s="92" t="e">
        <f t="shared" si="15"/>
        <v>#N/A</v>
      </c>
      <c r="AR23" s="63" t="e">
        <f t="shared" si="12"/>
        <v>#N/A</v>
      </c>
      <c r="AS23" s="63" t="e">
        <f t="shared" si="12"/>
        <v>#N/A</v>
      </c>
      <c r="AT23" s="63" t="e">
        <f t="shared" si="12"/>
        <v>#N/A</v>
      </c>
      <c r="AU23" s="63" t="e">
        <f t="shared" si="12"/>
        <v>#N/A</v>
      </c>
      <c r="AV23" s="63" t="e">
        <f t="shared" si="12"/>
        <v>#N/A</v>
      </c>
      <c r="AW23" s="63" t="e">
        <f t="shared" si="12"/>
        <v>#N/A</v>
      </c>
      <c r="AX23" s="63" t="e">
        <f t="shared" si="12"/>
        <v>#N/A</v>
      </c>
      <c r="AY23" s="63" t="e">
        <f t="shared" si="13"/>
        <v>#N/A</v>
      </c>
      <c r="AZ23" s="63" t="e">
        <f t="shared" si="13"/>
        <v>#N/A</v>
      </c>
      <c r="BA23" s="63" t="e">
        <f t="shared" si="13"/>
        <v>#N/A</v>
      </c>
      <c r="BB23" s="63" t="e">
        <f t="shared" si="13"/>
        <v>#N/A</v>
      </c>
      <c r="BC23" s="63" t="e">
        <f t="shared" si="13"/>
        <v>#N/A</v>
      </c>
      <c r="BD23" s="63" t="e">
        <f t="shared" si="13"/>
        <v>#N/A</v>
      </c>
      <c r="BE23" s="63" t="e">
        <f t="shared" si="13"/>
        <v>#N/A</v>
      </c>
      <c r="BF23" s="63">
        <f t="shared" si="13"/>
        <v>1055.7825152612875</v>
      </c>
      <c r="BG23" s="63" t="e">
        <f t="shared" si="13"/>
        <v>#N/A</v>
      </c>
      <c r="BH23" s="63" t="e">
        <f t="shared" si="13"/>
        <v>#N/A</v>
      </c>
      <c r="BI23" s="63" t="e">
        <f t="shared" si="14"/>
        <v>#N/A</v>
      </c>
      <c r="BJ23" s="63" t="e">
        <f t="shared" si="14"/>
        <v>#N/A</v>
      </c>
      <c r="BK23" s="63" t="e">
        <f t="shared" si="14"/>
        <v>#N/A</v>
      </c>
      <c r="BL23" s="63" t="e">
        <f t="shared" si="14"/>
        <v>#N/A</v>
      </c>
      <c r="BM23" s="63" t="e">
        <f t="shared" si="14"/>
        <v>#N/A</v>
      </c>
      <c r="BN23" s="63" t="e">
        <f t="shared" si="14"/>
        <v>#N/A</v>
      </c>
      <c r="BO23" s="63" t="e">
        <f t="shared" si="14"/>
        <v>#N/A</v>
      </c>
      <c r="BP23" s="63" t="e">
        <f t="shared" si="14"/>
        <v>#N/A</v>
      </c>
      <c r="BQ23" s="63" t="e">
        <f t="shared" si="14"/>
        <v>#N/A</v>
      </c>
      <c r="BR23" s="63" t="e">
        <f t="shared" si="14"/>
        <v>#N/A</v>
      </c>
      <c r="BS23" s="63" t="e">
        <f t="shared" si="14"/>
        <v>#N/A</v>
      </c>
      <c r="BT23" s="63" t="e">
        <f t="shared" si="14"/>
        <v>#N/A</v>
      </c>
      <c r="BU23" s="63" t="e">
        <f t="shared" si="14"/>
        <v>#N/A</v>
      </c>
    </row>
    <row r="24" spans="1:73" ht="15.75" thickBot="1" x14ac:dyDescent="0.3">
      <c r="C24" s="104" t="s">
        <v>178</v>
      </c>
      <c r="D24" s="105"/>
      <c r="E24" s="93" t="s">
        <v>477</v>
      </c>
      <c r="F24" s="115" t="s">
        <v>477</v>
      </c>
      <c r="G24" s="115" t="s">
        <v>281</v>
      </c>
      <c r="H24" s="115" t="s">
        <v>281</v>
      </c>
      <c r="I24" s="115" t="s">
        <v>179</v>
      </c>
      <c r="J24" s="115">
        <v>0</v>
      </c>
      <c r="K24" s="115" t="s">
        <v>478</v>
      </c>
      <c r="L24" s="115">
        <v>0</v>
      </c>
      <c r="M24" s="115" t="s">
        <v>179</v>
      </c>
      <c r="N24" s="115" t="s">
        <v>179</v>
      </c>
      <c r="O24" s="115" t="s">
        <v>179</v>
      </c>
      <c r="P24" s="115" t="s">
        <v>179</v>
      </c>
      <c r="Q24" s="115" t="s">
        <v>179</v>
      </c>
      <c r="R24" s="115" t="s">
        <v>179</v>
      </c>
      <c r="S24" s="115">
        <v>0</v>
      </c>
      <c r="T24" s="115">
        <v>0</v>
      </c>
      <c r="U24" s="115" t="s">
        <v>179</v>
      </c>
      <c r="V24" s="115" t="s">
        <v>179</v>
      </c>
      <c r="W24" s="115" t="s">
        <v>179</v>
      </c>
      <c r="X24" s="115" t="s">
        <v>181</v>
      </c>
      <c r="Y24" s="115" t="s">
        <v>181</v>
      </c>
      <c r="Z24" s="115" t="s">
        <v>181</v>
      </c>
      <c r="AA24" s="115" t="s">
        <v>181</v>
      </c>
      <c r="AB24" s="115" t="s">
        <v>181</v>
      </c>
      <c r="AC24" s="115" t="s">
        <v>478</v>
      </c>
      <c r="AD24" s="115"/>
      <c r="AE24" s="115">
        <v>0</v>
      </c>
      <c r="AF24" s="115">
        <v>0</v>
      </c>
      <c r="AG24" s="115" t="s">
        <v>477</v>
      </c>
      <c r="AH24" s="115" t="s">
        <v>281</v>
      </c>
      <c r="AI24" s="115" t="s">
        <v>281</v>
      </c>
      <c r="AJ24" s="115"/>
      <c r="AK24" s="115"/>
      <c r="AL24" s="115"/>
      <c r="AM24" s="95"/>
      <c r="AP24" s="54">
        <v>40</v>
      </c>
      <c r="AQ24" s="92" t="e">
        <f t="shared" si="15"/>
        <v>#N/A</v>
      </c>
      <c r="AR24" s="63" t="e">
        <f t="shared" si="12"/>
        <v>#N/A</v>
      </c>
      <c r="AS24" s="63">
        <f t="shared" si="12"/>
        <v>202.96656445900032</v>
      </c>
      <c r="AT24" s="63">
        <f t="shared" si="12"/>
        <v>642.72745412016775</v>
      </c>
      <c r="AU24" s="63">
        <f t="shared" si="12"/>
        <v>250</v>
      </c>
      <c r="AV24" s="63">
        <f t="shared" si="12"/>
        <v>514.98522507821747</v>
      </c>
      <c r="AW24" s="63">
        <f t="shared" si="12"/>
        <v>182.42362010095633</v>
      </c>
      <c r="AX24" s="63">
        <f t="shared" si="12"/>
        <v>288.42545174838148</v>
      </c>
      <c r="AY24" s="63">
        <f t="shared" si="13"/>
        <v>616.3963875137398</v>
      </c>
      <c r="AZ24" s="63">
        <f t="shared" si="13"/>
        <v>79.462159395637997</v>
      </c>
      <c r="BA24" s="63">
        <f t="shared" si="13"/>
        <v>58.901395786524908</v>
      </c>
      <c r="BB24" s="63">
        <f t="shared" si="13"/>
        <v>788.97335394816332</v>
      </c>
      <c r="BC24" s="63">
        <f t="shared" si="13"/>
        <v>51.808557828218731</v>
      </c>
      <c r="BD24" s="63" t="e">
        <f t="shared" si="13"/>
        <v>#N/A</v>
      </c>
      <c r="BE24" s="63">
        <f t="shared" si="13"/>
        <v>165.47485656007822</v>
      </c>
      <c r="BF24" s="63">
        <f t="shared" si="13"/>
        <v>951.24366740443043</v>
      </c>
      <c r="BG24" s="63">
        <f t="shared" si="13"/>
        <v>1921.9711516218069</v>
      </c>
      <c r="BH24" s="63" t="e">
        <f t="shared" si="13"/>
        <v>#N/A</v>
      </c>
      <c r="BI24" s="63">
        <f t="shared" si="14"/>
        <v>459</v>
      </c>
      <c r="BJ24" s="63">
        <f t="shared" si="14"/>
        <v>68</v>
      </c>
      <c r="BK24" s="63">
        <f t="shared" si="14"/>
        <v>478</v>
      </c>
      <c r="BL24" s="63">
        <f t="shared" si="14"/>
        <v>250</v>
      </c>
      <c r="BM24" s="63" t="e">
        <f t="shared" si="14"/>
        <v>#N/A</v>
      </c>
      <c r="BN24" s="63" t="e">
        <f t="shared" si="14"/>
        <v>#N/A</v>
      </c>
      <c r="BO24" s="63">
        <f t="shared" si="14"/>
        <v>172.56479418263504</v>
      </c>
      <c r="BP24" s="63">
        <f t="shared" si="14"/>
        <v>249.40235432225904</v>
      </c>
      <c r="BQ24" s="63">
        <f t="shared" si="14"/>
        <v>69.011099999999999</v>
      </c>
      <c r="BR24" s="63">
        <f t="shared" si="14"/>
        <v>199.8673</v>
      </c>
      <c r="BS24" s="63">
        <f t="shared" si="14"/>
        <v>611.98710397415141</v>
      </c>
      <c r="BT24" s="63">
        <f t="shared" si="14"/>
        <v>609.73494672868412</v>
      </c>
      <c r="BU24" s="63">
        <f t="shared" si="14"/>
        <v>986.20059867879809</v>
      </c>
    </row>
    <row r="25" spans="1:73" x14ac:dyDescent="0.25">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H25" s="1" t="s">
        <v>479</v>
      </c>
      <c r="AP25" s="54">
        <v>50</v>
      </c>
      <c r="AQ25" s="92" t="e">
        <f t="shared" si="15"/>
        <v>#N/A</v>
      </c>
      <c r="AR25" s="63" t="e">
        <f t="shared" si="12"/>
        <v>#N/A</v>
      </c>
      <c r="AS25" s="63" t="e">
        <f t="shared" si="12"/>
        <v>#N/A</v>
      </c>
      <c r="AT25" s="63" t="e">
        <f t="shared" si="12"/>
        <v>#N/A</v>
      </c>
      <c r="AU25" s="63" t="e">
        <f t="shared" si="12"/>
        <v>#N/A</v>
      </c>
      <c r="AV25" s="63" t="e">
        <f t="shared" si="12"/>
        <v>#N/A</v>
      </c>
      <c r="AW25" s="63" t="e">
        <f t="shared" si="12"/>
        <v>#N/A</v>
      </c>
      <c r="AX25" s="63" t="e">
        <f t="shared" si="12"/>
        <v>#N/A</v>
      </c>
      <c r="AY25" s="63" t="e">
        <f t="shared" si="13"/>
        <v>#N/A</v>
      </c>
      <c r="AZ25" s="63" t="e">
        <f t="shared" si="13"/>
        <v>#N/A</v>
      </c>
      <c r="BA25" s="63" t="e">
        <f t="shared" si="13"/>
        <v>#N/A</v>
      </c>
      <c r="BB25" s="63" t="e">
        <f t="shared" si="13"/>
        <v>#N/A</v>
      </c>
      <c r="BC25" s="63" t="e">
        <f t="shared" si="13"/>
        <v>#N/A</v>
      </c>
      <c r="BD25" s="63" t="e">
        <f t="shared" si="13"/>
        <v>#N/A</v>
      </c>
      <c r="BE25" s="63" t="e">
        <f t="shared" si="13"/>
        <v>#N/A</v>
      </c>
      <c r="BF25" s="63">
        <f t="shared" si="13"/>
        <v>839.50012565056409</v>
      </c>
      <c r="BG25" s="63" t="e">
        <f t="shared" si="13"/>
        <v>#N/A</v>
      </c>
      <c r="BH25" s="63" t="e">
        <f t="shared" si="13"/>
        <v>#N/A</v>
      </c>
      <c r="BI25" s="63" t="e">
        <f t="shared" si="14"/>
        <v>#N/A</v>
      </c>
      <c r="BJ25" s="63" t="e">
        <f t="shared" si="14"/>
        <v>#N/A</v>
      </c>
      <c r="BK25" s="63" t="e">
        <f t="shared" si="14"/>
        <v>#N/A</v>
      </c>
      <c r="BL25" s="63" t="e">
        <f t="shared" si="14"/>
        <v>#N/A</v>
      </c>
      <c r="BM25" s="63" t="e">
        <f t="shared" si="14"/>
        <v>#N/A</v>
      </c>
      <c r="BN25" s="63" t="e">
        <f t="shared" si="14"/>
        <v>#N/A</v>
      </c>
      <c r="BO25" s="63" t="e">
        <f t="shared" si="14"/>
        <v>#N/A</v>
      </c>
      <c r="BP25" s="63" t="e">
        <f t="shared" si="14"/>
        <v>#N/A</v>
      </c>
      <c r="BQ25" s="63" t="e">
        <f t="shared" si="14"/>
        <v>#N/A</v>
      </c>
      <c r="BR25" s="63" t="e">
        <f t="shared" si="14"/>
        <v>#N/A</v>
      </c>
      <c r="BS25" s="63" t="e">
        <f t="shared" si="14"/>
        <v>#N/A</v>
      </c>
      <c r="BT25" s="63" t="e">
        <f t="shared" si="14"/>
        <v>#N/A</v>
      </c>
      <c r="BU25" s="63" t="e">
        <f t="shared" si="14"/>
        <v>#N/A</v>
      </c>
    </row>
    <row r="26" spans="1:73" ht="15.75" thickBot="1" x14ac:dyDescent="0.3">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P26" s="106">
        <v>60</v>
      </c>
      <c r="AQ26" s="93">
        <f t="shared" si="15"/>
        <v>188.40866201044287</v>
      </c>
      <c r="AR26" s="115">
        <f t="shared" si="12"/>
        <v>112.63673579537961</v>
      </c>
      <c r="AS26" s="115" t="e">
        <f t="shared" si="12"/>
        <v>#N/A</v>
      </c>
      <c r="AT26" s="115" t="e">
        <f t="shared" si="12"/>
        <v>#N/A</v>
      </c>
      <c r="AU26" s="115" t="e">
        <f t="shared" si="12"/>
        <v>#N/A</v>
      </c>
      <c r="AV26" s="115" t="e">
        <f t="shared" si="12"/>
        <v>#N/A</v>
      </c>
      <c r="AW26" s="115" t="e">
        <f t="shared" si="12"/>
        <v>#N/A</v>
      </c>
      <c r="AX26" s="115" t="e">
        <f t="shared" si="12"/>
        <v>#N/A</v>
      </c>
      <c r="AY26" s="115" t="e">
        <f t="shared" si="13"/>
        <v>#N/A</v>
      </c>
      <c r="AZ26" s="115" t="e">
        <f t="shared" si="13"/>
        <v>#N/A</v>
      </c>
      <c r="BA26" s="115" t="e">
        <f t="shared" si="13"/>
        <v>#N/A</v>
      </c>
      <c r="BB26" s="115" t="e">
        <f t="shared" si="13"/>
        <v>#N/A</v>
      </c>
      <c r="BC26" s="115" t="e">
        <f t="shared" si="13"/>
        <v>#N/A</v>
      </c>
      <c r="BD26" s="115" t="e">
        <f t="shared" si="13"/>
        <v>#N/A</v>
      </c>
      <c r="BE26" s="115" t="e">
        <f t="shared" si="13"/>
        <v>#N/A</v>
      </c>
      <c r="BF26" s="115">
        <f t="shared" si="13"/>
        <v>802.42583794326799</v>
      </c>
      <c r="BG26" s="115" t="e">
        <f t="shared" si="13"/>
        <v>#N/A</v>
      </c>
      <c r="BH26" s="115" t="e">
        <f t="shared" si="13"/>
        <v>#N/A</v>
      </c>
      <c r="BI26" s="115" t="e">
        <f t="shared" si="14"/>
        <v>#N/A</v>
      </c>
      <c r="BJ26" s="115" t="e">
        <f t="shared" si="14"/>
        <v>#N/A</v>
      </c>
      <c r="BK26" s="115" t="e">
        <f t="shared" si="14"/>
        <v>#N/A</v>
      </c>
      <c r="BL26" s="115" t="e">
        <f t="shared" si="14"/>
        <v>#N/A</v>
      </c>
      <c r="BM26" s="115" t="e">
        <f t="shared" si="14"/>
        <v>#N/A</v>
      </c>
      <c r="BN26" s="115" t="e">
        <f t="shared" si="14"/>
        <v>#N/A</v>
      </c>
      <c r="BO26" s="115" t="e">
        <f t="shared" si="14"/>
        <v>#N/A</v>
      </c>
      <c r="BP26" s="115" t="e">
        <f t="shared" si="14"/>
        <v>#N/A</v>
      </c>
      <c r="BQ26" s="115" t="e">
        <f t="shared" si="14"/>
        <v>#N/A</v>
      </c>
      <c r="BR26" s="115" t="e">
        <f t="shared" si="14"/>
        <v>#N/A</v>
      </c>
      <c r="BS26" s="115">
        <f t="shared" si="14"/>
        <v>486.59876297484476</v>
      </c>
      <c r="BT26" s="115" t="e">
        <f t="shared" si="14"/>
        <v>#N/A</v>
      </c>
      <c r="BU26" s="115" t="e">
        <f t="shared" si="14"/>
        <v>#N/A</v>
      </c>
    </row>
    <row r="27" spans="1:73" x14ac:dyDescent="0.25">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73" ht="18.75" thickBot="1" x14ac:dyDescent="0.3">
      <c r="B28" s="32" t="s">
        <v>188</v>
      </c>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73" ht="18.75" x14ac:dyDescent="0.3">
      <c r="C29" s="40" t="s">
        <v>189</v>
      </c>
      <c r="D29" s="45"/>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2"/>
    </row>
    <row r="30" spans="1:73" x14ac:dyDescent="0.25">
      <c r="A30" s="52" t="str">
        <f>CONCATENATE(C29," - ",D30,"%")</f>
        <v>H2 - 0%</v>
      </c>
      <c r="C30" s="128" t="s">
        <v>124</v>
      </c>
      <c r="D30" s="38">
        <v>0</v>
      </c>
      <c r="E30" s="22" t="e">
        <v>#N/A</v>
      </c>
      <c r="F30" s="22" t="e">
        <v>#N/A</v>
      </c>
      <c r="G30" s="22" t="e">
        <v>#N/A</v>
      </c>
      <c r="H30" s="22" t="e">
        <v>#N/A</v>
      </c>
      <c r="I30" s="22" t="e">
        <v>#N/A</v>
      </c>
      <c r="J30" s="22" t="e">
        <v>#N/A</v>
      </c>
      <c r="K30" s="22" t="e">
        <v>#N/A</v>
      </c>
      <c r="L30" s="22" t="e">
        <v>#N/A</v>
      </c>
      <c r="M30" s="22" t="e">
        <v>#N/A</v>
      </c>
      <c r="N30" s="22" t="e">
        <v>#N/A</v>
      </c>
      <c r="O30" s="22" t="e">
        <v>#N/A</v>
      </c>
      <c r="P30" s="22" t="e">
        <v>#N/A</v>
      </c>
      <c r="Q30" s="22" t="e">
        <v>#N/A</v>
      </c>
      <c r="R30" s="22" t="e">
        <v>#N/A</v>
      </c>
      <c r="S30" s="22" t="e">
        <v>#N/A</v>
      </c>
      <c r="T30" s="22" t="e">
        <v>#N/A</v>
      </c>
      <c r="U30" s="22" t="e">
        <v>#N/A</v>
      </c>
      <c r="V30" s="22" t="e">
        <v>#N/A</v>
      </c>
      <c r="W30" s="22" t="e">
        <v>#N/A</v>
      </c>
      <c r="X30" s="22" t="e">
        <v>#N/A</v>
      </c>
      <c r="Y30" s="22" t="e">
        <v>#N/A</v>
      </c>
      <c r="Z30" s="22" t="e">
        <v>#N/A</v>
      </c>
      <c r="AA30" s="22" t="e">
        <v>#N/A</v>
      </c>
      <c r="AB30" s="22" t="e">
        <v>#N/A</v>
      </c>
      <c r="AC30" s="22" t="e">
        <v>#N/A</v>
      </c>
      <c r="AD30" s="22" t="e">
        <v>#N/A</v>
      </c>
      <c r="AE30" s="22" t="e">
        <v>#N/A</v>
      </c>
      <c r="AF30" s="22" t="e">
        <v>#N/A</v>
      </c>
      <c r="AG30" s="22" t="e">
        <v>#N/A</v>
      </c>
      <c r="AH30" s="22" t="e">
        <v>#N/A</v>
      </c>
      <c r="AI30" s="22" t="e">
        <v>#N/A</v>
      </c>
      <c r="AJ30" s="22"/>
      <c r="AK30" s="22"/>
      <c r="AL30" s="22"/>
      <c r="AM30" s="39"/>
    </row>
    <row r="31" spans="1:73" x14ac:dyDescent="0.25">
      <c r="A31" s="52" t="str">
        <f>CONCATENATE(C29," - ",D31,"%")</f>
        <v>H2 - 10%</v>
      </c>
      <c r="C31" s="123"/>
      <c r="D31" s="94">
        <v>10</v>
      </c>
      <c r="E31" s="64" t="e">
        <v>#N/A</v>
      </c>
      <c r="F31" s="64" t="e">
        <v>#N/A</v>
      </c>
      <c r="G31" s="64">
        <v>10</v>
      </c>
      <c r="H31" s="64" t="e">
        <v>#N/A</v>
      </c>
      <c r="I31" s="64" t="e">
        <v>#N/A</v>
      </c>
      <c r="J31" s="64" t="e">
        <v>#N/A</v>
      </c>
      <c r="K31" s="64" t="e">
        <v>#N/A</v>
      </c>
      <c r="L31" s="64" t="e">
        <v>#N/A</v>
      </c>
      <c r="M31" s="64" t="e">
        <v>#N/A</v>
      </c>
      <c r="N31" s="64" t="e">
        <v>#N/A</v>
      </c>
      <c r="O31" s="64" t="e">
        <v>#N/A</v>
      </c>
      <c r="P31" s="64" t="e">
        <v>#N/A</v>
      </c>
      <c r="Q31" s="64">
        <v>10</v>
      </c>
      <c r="R31" s="64">
        <v>10</v>
      </c>
      <c r="S31" s="64" t="e">
        <v>#N/A</v>
      </c>
      <c r="T31" s="64" t="e">
        <v>#N/A</v>
      </c>
      <c r="U31" s="64" t="e">
        <v>#N/A</v>
      </c>
      <c r="V31" s="64" t="e">
        <v>#N/A</v>
      </c>
      <c r="W31" s="64" t="e">
        <v>#N/A</v>
      </c>
      <c r="X31" s="64" t="e">
        <v>#N/A</v>
      </c>
      <c r="Y31" s="64" t="e">
        <v>#N/A</v>
      </c>
      <c r="Z31" s="64" t="e">
        <v>#N/A</v>
      </c>
      <c r="AA31" s="64" t="e">
        <v>#N/A</v>
      </c>
      <c r="AB31" s="64" t="e">
        <v>#N/A</v>
      </c>
      <c r="AC31" s="64" t="e">
        <v>#N/A</v>
      </c>
      <c r="AD31" s="64" t="e">
        <v>#N/A</v>
      </c>
      <c r="AE31" s="64" t="e">
        <v>#N/A</v>
      </c>
      <c r="AF31" s="64" t="e">
        <v>#N/A</v>
      </c>
      <c r="AG31" s="64" t="e">
        <v>#N/A</v>
      </c>
      <c r="AH31" s="64" t="e">
        <v>#N/A</v>
      </c>
      <c r="AI31" s="64" t="e">
        <v>#N/A</v>
      </c>
      <c r="AJ31" s="64"/>
      <c r="AK31" s="64"/>
      <c r="AL31" s="64"/>
      <c r="AM31" s="107"/>
    </row>
    <row r="32" spans="1:73" x14ac:dyDescent="0.25">
      <c r="A32" s="52" t="str">
        <f>CONCATENATE(C29," - ",D32,"%")</f>
        <v>H2 - 20%</v>
      </c>
      <c r="C32" s="123"/>
      <c r="D32" s="94">
        <v>20</v>
      </c>
      <c r="E32" s="64" t="e">
        <v>#N/A</v>
      </c>
      <c r="F32" s="64" t="e">
        <v>#N/A</v>
      </c>
      <c r="G32" s="64" t="e">
        <v>#N/A</v>
      </c>
      <c r="H32" s="64" t="e">
        <v>#N/A</v>
      </c>
      <c r="I32" s="64" t="e">
        <v>#N/A</v>
      </c>
      <c r="J32" s="64" t="e">
        <v>#N/A</v>
      </c>
      <c r="K32" s="64" t="e">
        <v>#N/A</v>
      </c>
      <c r="L32" s="64" t="e">
        <v>#N/A</v>
      </c>
      <c r="M32" s="64" t="e">
        <v>#N/A</v>
      </c>
      <c r="N32" s="64" t="e">
        <v>#N/A</v>
      </c>
      <c r="O32" s="64" t="e">
        <v>#N/A</v>
      </c>
      <c r="P32" s="64" t="e">
        <v>#N/A</v>
      </c>
      <c r="Q32" s="64" t="e">
        <v>#N/A</v>
      </c>
      <c r="R32" s="64" t="e">
        <v>#N/A</v>
      </c>
      <c r="S32" s="64" t="e">
        <v>#N/A</v>
      </c>
      <c r="T32" s="64" t="e">
        <v>#N/A</v>
      </c>
      <c r="U32" s="64" t="e">
        <v>#N/A</v>
      </c>
      <c r="V32" s="64" t="e">
        <v>#N/A</v>
      </c>
      <c r="W32" s="64" t="e">
        <v>#N/A</v>
      </c>
      <c r="X32" s="64" t="e">
        <v>#N/A</v>
      </c>
      <c r="Y32" s="64" t="e">
        <v>#N/A</v>
      </c>
      <c r="Z32" s="64" t="e">
        <v>#N/A</v>
      </c>
      <c r="AA32" s="64" t="e">
        <v>#N/A</v>
      </c>
      <c r="AB32" s="64" t="e">
        <v>#N/A</v>
      </c>
      <c r="AC32" s="64" t="e">
        <v>#N/A</v>
      </c>
      <c r="AD32" s="64" t="e">
        <v>#N/A</v>
      </c>
      <c r="AE32" s="64" t="e">
        <v>#N/A</v>
      </c>
      <c r="AF32" s="64" t="e">
        <v>#N/A</v>
      </c>
      <c r="AG32" s="64">
        <v>23</v>
      </c>
      <c r="AH32" s="64" t="e">
        <v>#N/A</v>
      </c>
      <c r="AI32" s="64" t="e">
        <v>#N/A</v>
      </c>
      <c r="AJ32" s="64"/>
      <c r="AK32" s="64"/>
      <c r="AL32" s="64"/>
      <c r="AM32" s="107"/>
    </row>
    <row r="33" spans="1:39" x14ac:dyDescent="0.25">
      <c r="A33" s="52" t="str">
        <f>CONCATENATE(C29," - ",D33,"%")</f>
        <v>H2 - 23%</v>
      </c>
      <c r="C33" s="123"/>
      <c r="D33" s="94">
        <v>23</v>
      </c>
      <c r="E33" s="64" t="e">
        <v>#N/A</v>
      </c>
      <c r="F33" s="64" t="e">
        <v>#N/A</v>
      </c>
      <c r="G33" s="64">
        <v>23</v>
      </c>
      <c r="H33" s="64">
        <v>23</v>
      </c>
      <c r="I33" s="64">
        <v>23.2</v>
      </c>
      <c r="J33" s="64">
        <v>23.36</v>
      </c>
      <c r="K33" s="64">
        <v>23.22</v>
      </c>
      <c r="L33" s="64">
        <v>22.909950248756004</v>
      </c>
      <c r="M33" s="64">
        <v>23</v>
      </c>
      <c r="N33" s="64">
        <v>23</v>
      </c>
      <c r="O33" s="64">
        <v>23.5</v>
      </c>
      <c r="P33" s="64">
        <v>22.6</v>
      </c>
      <c r="Q33" s="64">
        <v>23</v>
      </c>
      <c r="R33" s="64">
        <v>23</v>
      </c>
      <c r="S33" s="64">
        <v>23.200000000000003</v>
      </c>
      <c r="T33" s="64">
        <v>23.099999999999994</v>
      </c>
      <c r="U33" s="64">
        <v>23</v>
      </c>
      <c r="V33" s="64">
        <v>23</v>
      </c>
      <c r="W33" s="64">
        <v>25.08</v>
      </c>
      <c r="X33" s="64">
        <v>23</v>
      </c>
      <c r="Y33" s="64">
        <v>23</v>
      </c>
      <c r="Z33" s="64">
        <v>23</v>
      </c>
      <c r="AA33" s="64">
        <v>23</v>
      </c>
      <c r="AB33" s="64">
        <v>23</v>
      </c>
      <c r="AC33" s="64">
        <v>23.010000000000005</v>
      </c>
      <c r="AD33" s="64">
        <v>23</v>
      </c>
      <c r="AE33" s="64">
        <v>23</v>
      </c>
      <c r="AF33" s="64">
        <v>23</v>
      </c>
      <c r="AG33" s="64" t="e">
        <v>#N/A</v>
      </c>
      <c r="AH33" s="64">
        <v>23.59</v>
      </c>
      <c r="AI33" s="64" t="e">
        <v>#N/A</v>
      </c>
      <c r="AJ33" s="64"/>
      <c r="AK33" s="64"/>
      <c r="AL33" s="64"/>
      <c r="AM33" s="107"/>
    </row>
    <row r="34" spans="1:39" x14ac:dyDescent="0.25">
      <c r="A34" s="52" t="str">
        <f>CONCATENATE(C29," - ",D34,"%")</f>
        <v>H2 - 30%</v>
      </c>
      <c r="C34" s="123"/>
      <c r="D34" s="94">
        <v>30</v>
      </c>
      <c r="E34" s="64" t="e">
        <v>#N/A</v>
      </c>
      <c r="F34" s="64" t="e">
        <v>#N/A</v>
      </c>
      <c r="G34" s="64" t="e">
        <v>#N/A</v>
      </c>
      <c r="H34" s="64" t="e">
        <v>#N/A</v>
      </c>
      <c r="I34" s="64" t="e">
        <v>#N/A</v>
      </c>
      <c r="J34" s="64" t="e">
        <v>#N/A</v>
      </c>
      <c r="K34" s="64" t="e">
        <v>#N/A</v>
      </c>
      <c r="L34" s="64" t="e">
        <v>#N/A</v>
      </c>
      <c r="M34" s="64" t="e">
        <v>#N/A</v>
      </c>
      <c r="N34" s="64" t="e">
        <v>#N/A</v>
      </c>
      <c r="O34" s="64" t="e">
        <v>#N/A</v>
      </c>
      <c r="P34" s="64" t="e">
        <v>#N/A</v>
      </c>
      <c r="Q34" s="64">
        <v>30</v>
      </c>
      <c r="R34" s="64">
        <v>30</v>
      </c>
      <c r="S34" s="64" t="e">
        <v>#N/A</v>
      </c>
      <c r="T34" s="64" t="e">
        <v>#N/A</v>
      </c>
      <c r="U34" s="64" t="e">
        <v>#N/A</v>
      </c>
      <c r="V34" s="64" t="e">
        <v>#N/A</v>
      </c>
      <c r="W34" s="64" t="e">
        <v>#N/A</v>
      </c>
      <c r="X34" s="64" t="e">
        <v>#N/A</v>
      </c>
      <c r="Y34" s="64" t="e">
        <v>#N/A</v>
      </c>
      <c r="Z34" s="64" t="e">
        <v>#N/A</v>
      </c>
      <c r="AA34" s="64" t="e">
        <v>#N/A</v>
      </c>
      <c r="AB34" s="64" t="e">
        <v>#N/A</v>
      </c>
      <c r="AC34" s="64" t="e">
        <v>#N/A</v>
      </c>
      <c r="AD34" s="64" t="e">
        <v>#N/A</v>
      </c>
      <c r="AE34" s="64" t="e">
        <v>#N/A</v>
      </c>
      <c r="AF34" s="64" t="e">
        <v>#N/A</v>
      </c>
      <c r="AG34" s="64">
        <v>30</v>
      </c>
      <c r="AH34" s="64" t="e">
        <v>#N/A</v>
      </c>
      <c r="AI34" s="64" t="e">
        <v>#N/A</v>
      </c>
      <c r="AJ34" s="64"/>
      <c r="AK34" s="64"/>
      <c r="AL34" s="64"/>
      <c r="AM34" s="107"/>
    </row>
    <row r="35" spans="1:39" x14ac:dyDescent="0.25">
      <c r="A35" s="52" t="str">
        <f>CONCATENATE(C29," - ",D35,"%")</f>
        <v>H2 - 40%</v>
      </c>
      <c r="C35" s="123"/>
      <c r="D35" s="94">
        <v>40</v>
      </c>
      <c r="E35" s="64" t="e">
        <v>#N/A</v>
      </c>
      <c r="F35" s="64" t="e">
        <v>#N/A</v>
      </c>
      <c r="G35" s="64">
        <v>40</v>
      </c>
      <c r="H35" s="64">
        <v>40</v>
      </c>
      <c r="I35" s="64">
        <v>39.6</v>
      </c>
      <c r="J35" s="64">
        <v>40</v>
      </c>
      <c r="K35" s="64">
        <v>39.746268656716346</v>
      </c>
      <c r="L35" s="64">
        <v>40</v>
      </c>
      <c r="M35" s="64">
        <v>40</v>
      </c>
      <c r="N35" s="64">
        <v>40</v>
      </c>
      <c r="O35" s="64">
        <v>39.9</v>
      </c>
      <c r="P35" s="64">
        <v>40.6</v>
      </c>
      <c r="Q35" s="64">
        <v>40</v>
      </c>
      <c r="R35" s="64">
        <v>40</v>
      </c>
      <c r="S35" s="64">
        <v>40</v>
      </c>
      <c r="T35" s="64">
        <v>40</v>
      </c>
      <c r="U35" s="64">
        <v>40</v>
      </c>
      <c r="V35" s="64">
        <v>40</v>
      </c>
      <c r="W35" s="64">
        <v>39.32</v>
      </c>
      <c r="X35" s="64">
        <v>40</v>
      </c>
      <c r="Y35" s="64">
        <v>40</v>
      </c>
      <c r="Z35" s="64">
        <v>40</v>
      </c>
      <c r="AA35" s="64">
        <v>40</v>
      </c>
      <c r="AB35" s="64">
        <v>40</v>
      </c>
      <c r="AC35" s="64">
        <v>40</v>
      </c>
      <c r="AD35" s="64">
        <v>40</v>
      </c>
      <c r="AE35" s="64">
        <v>40</v>
      </c>
      <c r="AF35" s="64">
        <v>40</v>
      </c>
      <c r="AG35" s="64">
        <v>40</v>
      </c>
      <c r="AH35" s="64">
        <v>41.79</v>
      </c>
      <c r="AI35" s="64">
        <v>40</v>
      </c>
      <c r="AJ35" s="64"/>
      <c r="AK35" s="64"/>
      <c r="AL35" s="64"/>
      <c r="AM35" s="107"/>
    </row>
    <row r="36" spans="1:39" x14ac:dyDescent="0.25">
      <c r="A36" s="52" t="str">
        <f>CONCATENATE(C29," - ",D36,"%")</f>
        <v>H2 - 50%</v>
      </c>
      <c r="C36" s="123"/>
      <c r="D36" s="94">
        <v>50</v>
      </c>
      <c r="E36" s="64" t="e">
        <v>#N/A</v>
      </c>
      <c r="F36" s="64" t="e">
        <v>#N/A</v>
      </c>
      <c r="G36" s="64" t="e">
        <v>#N/A</v>
      </c>
      <c r="H36" s="64" t="e">
        <v>#N/A</v>
      </c>
      <c r="I36" s="64" t="e">
        <v>#N/A</v>
      </c>
      <c r="J36" s="64" t="e">
        <v>#N/A</v>
      </c>
      <c r="K36" s="64" t="e">
        <v>#N/A</v>
      </c>
      <c r="L36" s="64" t="e">
        <v>#N/A</v>
      </c>
      <c r="M36" s="64" t="e">
        <v>#N/A</v>
      </c>
      <c r="N36" s="64" t="e">
        <v>#N/A</v>
      </c>
      <c r="O36" s="64" t="e">
        <v>#N/A</v>
      </c>
      <c r="P36" s="64" t="e">
        <v>#N/A</v>
      </c>
      <c r="Q36" s="64">
        <v>50</v>
      </c>
      <c r="R36" s="64">
        <v>50</v>
      </c>
      <c r="S36" s="64" t="e">
        <v>#N/A</v>
      </c>
      <c r="T36" s="64" t="e">
        <v>#N/A</v>
      </c>
      <c r="U36" s="64" t="e">
        <v>#N/A</v>
      </c>
      <c r="V36" s="64" t="e">
        <v>#N/A</v>
      </c>
      <c r="W36" s="64" t="e">
        <v>#N/A</v>
      </c>
      <c r="X36" s="64" t="e">
        <v>#N/A</v>
      </c>
      <c r="Y36" s="64" t="e">
        <v>#N/A</v>
      </c>
      <c r="Z36" s="64" t="e">
        <v>#N/A</v>
      </c>
      <c r="AA36" s="64" t="e">
        <v>#N/A</v>
      </c>
      <c r="AB36" s="64" t="e">
        <v>#N/A</v>
      </c>
      <c r="AC36" s="64" t="e">
        <v>#N/A</v>
      </c>
      <c r="AD36" s="64" t="e">
        <v>#N/A</v>
      </c>
      <c r="AE36" s="64" t="e">
        <v>#N/A</v>
      </c>
      <c r="AF36" s="64" t="e">
        <v>#N/A</v>
      </c>
      <c r="AG36" s="64">
        <v>50</v>
      </c>
      <c r="AH36" s="64" t="e">
        <v>#N/A</v>
      </c>
      <c r="AI36" s="64" t="e">
        <v>#N/A</v>
      </c>
      <c r="AJ36" s="64"/>
      <c r="AK36" s="64"/>
      <c r="AL36" s="64"/>
      <c r="AM36" s="107"/>
    </row>
    <row r="37" spans="1:39" ht="15.75" thickBot="1" x14ac:dyDescent="0.3">
      <c r="A37" s="52" t="str">
        <f>CONCATENATE(C29," - ",D37,"%")</f>
        <v>H2 - 60%</v>
      </c>
      <c r="C37" s="124"/>
      <c r="D37" s="95">
        <v>60</v>
      </c>
      <c r="E37" s="116">
        <v>58</v>
      </c>
      <c r="F37" s="116">
        <v>61.56</v>
      </c>
      <c r="G37" s="116" t="e">
        <v>#N/A</v>
      </c>
      <c r="H37" s="116" t="e">
        <v>#N/A</v>
      </c>
      <c r="I37" s="116" t="e">
        <v>#N/A</v>
      </c>
      <c r="J37" s="116" t="e">
        <v>#N/A</v>
      </c>
      <c r="K37" s="116" t="e">
        <v>#N/A</v>
      </c>
      <c r="L37" s="116" t="e">
        <v>#N/A</v>
      </c>
      <c r="M37" s="116" t="e">
        <v>#N/A</v>
      </c>
      <c r="N37" s="116" t="e">
        <v>#N/A</v>
      </c>
      <c r="O37" s="116" t="e">
        <v>#N/A</v>
      </c>
      <c r="P37" s="116" t="e">
        <v>#N/A</v>
      </c>
      <c r="Q37" s="116" t="e">
        <v>#N/A</v>
      </c>
      <c r="R37" s="116" t="e">
        <v>#N/A</v>
      </c>
      <c r="S37" s="116" t="e">
        <v>#N/A</v>
      </c>
      <c r="T37" s="116" t="e">
        <v>#N/A</v>
      </c>
      <c r="U37" s="116" t="e">
        <v>#N/A</v>
      </c>
      <c r="V37" s="116" t="e">
        <v>#N/A</v>
      </c>
      <c r="W37" s="116">
        <v>62</v>
      </c>
      <c r="X37" s="116" t="e">
        <v>#N/A</v>
      </c>
      <c r="Y37" s="116" t="e">
        <v>#N/A</v>
      </c>
      <c r="Z37" s="116" t="e">
        <v>#N/A</v>
      </c>
      <c r="AA37" s="116" t="e">
        <v>#N/A</v>
      </c>
      <c r="AB37" s="116" t="e">
        <v>#N/A</v>
      </c>
      <c r="AC37" s="116" t="e">
        <v>#N/A</v>
      </c>
      <c r="AD37" s="116" t="e">
        <v>#N/A</v>
      </c>
      <c r="AE37" s="116" t="e">
        <v>#N/A</v>
      </c>
      <c r="AF37" s="116" t="e">
        <v>#N/A</v>
      </c>
      <c r="AG37" s="116">
        <v>60</v>
      </c>
      <c r="AH37" s="116" t="e">
        <v>#N/A</v>
      </c>
      <c r="AI37" s="116" t="e">
        <v>#N/A</v>
      </c>
      <c r="AJ37" s="116"/>
      <c r="AK37" s="116"/>
      <c r="AL37" s="116"/>
      <c r="AM37" s="108"/>
    </row>
    <row r="38" spans="1:39" ht="19.5" thickBot="1" x14ac:dyDescent="0.35">
      <c r="C38" s="40" t="str">
        <f>List!$B$3</f>
        <v>Wobbe index</v>
      </c>
      <c r="D38" s="45" t="s">
        <v>190</v>
      </c>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2"/>
    </row>
    <row r="39" spans="1:39" x14ac:dyDescent="0.25">
      <c r="A39" s="52" t="str">
        <f>CONCATENATE(C38," - ",D39,"%")</f>
        <v>Wobbe index - 0%</v>
      </c>
      <c r="C39" s="122" t="s">
        <v>124</v>
      </c>
      <c r="D39" s="11">
        <v>0</v>
      </c>
      <c r="E39" s="20">
        <v>53.442457043025179</v>
      </c>
      <c r="F39" s="20">
        <v>53.442457043025179</v>
      </c>
      <c r="G39" s="20">
        <v>53.442457043025179</v>
      </c>
      <c r="H39" s="20">
        <v>50.579648914466382</v>
      </c>
      <c r="I39" s="20">
        <v>50.606323934612639</v>
      </c>
      <c r="J39" s="20">
        <v>50.606323934612639</v>
      </c>
      <c r="K39" s="20">
        <v>50.606323934612639</v>
      </c>
      <c r="L39" s="20">
        <v>50.606323934612639</v>
      </c>
      <c r="M39" s="20">
        <v>50.606323934612639</v>
      </c>
      <c r="N39" s="20">
        <v>50.606323934612639</v>
      </c>
      <c r="O39" s="20">
        <v>50.606298631444353</v>
      </c>
      <c r="P39" s="20">
        <v>50.606323934612639</v>
      </c>
      <c r="Q39" s="20">
        <v>50.606323934612639</v>
      </c>
      <c r="R39" s="20">
        <v>50.606323934612639</v>
      </c>
      <c r="S39" s="20">
        <v>50.606323934612639</v>
      </c>
      <c r="T39" s="20">
        <v>50.606323934612639</v>
      </c>
      <c r="U39" s="20">
        <v>50.606323934612639</v>
      </c>
      <c r="V39" s="20">
        <v>50.606323934612639</v>
      </c>
      <c r="W39" s="20">
        <v>53.470641869311713</v>
      </c>
      <c r="X39" s="20">
        <v>50.606323934612639</v>
      </c>
      <c r="Y39" s="20">
        <v>50.606323934612639</v>
      </c>
      <c r="Z39" s="20">
        <v>50.606323934612639</v>
      </c>
      <c r="AA39" s="20">
        <v>50.606323934612639</v>
      </c>
      <c r="AB39" s="20">
        <v>50.606323934612639</v>
      </c>
      <c r="AC39" s="20">
        <v>50.571567358838841</v>
      </c>
      <c r="AD39" s="20">
        <v>50.606323934612639</v>
      </c>
      <c r="AE39" s="20">
        <v>50.606323934612639</v>
      </c>
      <c r="AF39" s="20">
        <v>50.606323934612639</v>
      </c>
      <c r="AG39" s="20">
        <v>50.660444703461138</v>
      </c>
      <c r="AH39" s="20">
        <v>53.442457043025179</v>
      </c>
      <c r="AI39" s="20">
        <v>53.442457043025179</v>
      </c>
      <c r="AJ39" s="20"/>
      <c r="AK39" s="20"/>
      <c r="AL39" s="20"/>
      <c r="AM39" s="21"/>
    </row>
    <row r="40" spans="1:39" x14ac:dyDescent="0.25">
      <c r="A40" s="52" t="str">
        <f>CONCATENATE(C38," - ",D40,"%")</f>
        <v>Wobbe index - 10%</v>
      </c>
      <c r="C40" s="123"/>
      <c r="D40" s="94">
        <v>10</v>
      </c>
      <c r="E40" s="64" t="e">
        <v>#N/A</v>
      </c>
      <c r="F40" s="64" t="e">
        <v>#N/A</v>
      </c>
      <c r="G40" s="64" t="e">
        <v>#N/A</v>
      </c>
      <c r="H40" s="64" t="e">
        <v>#N/A</v>
      </c>
      <c r="I40" s="64" t="e">
        <v>#N/A</v>
      </c>
      <c r="J40" s="64" t="e">
        <v>#N/A</v>
      </c>
      <c r="K40" s="64" t="e">
        <v>#N/A</v>
      </c>
      <c r="L40" s="64" t="e">
        <v>#N/A</v>
      </c>
      <c r="M40" s="64" t="e">
        <v>#N/A</v>
      </c>
      <c r="N40" s="64">
        <v>50.606323934612639</v>
      </c>
      <c r="O40" s="64" t="e">
        <v>#N/A</v>
      </c>
      <c r="P40" s="64" t="e">
        <v>#N/A</v>
      </c>
      <c r="Q40" s="64">
        <v>49.378663807590165</v>
      </c>
      <c r="R40" s="64">
        <v>49.378663807590165</v>
      </c>
      <c r="S40" s="64" t="e">
        <v>#N/A</v>
      </c>
      <c r="T40" s="64" t="e">
        <v>#N/A</v>
      </c>
      <c r="U40" s="64" t="e">
        <v>#N/A</v>
      </c>
      <c r="V40" s="64" t="e">
        <v>#N/A</v>
      </c>
      <c r="W40" s="64" t="e">
        <v>#N/A</v>
      </c>
      <c r="X40" s="64" t="e">
        <v>#N/A</v>
      </c>
      <c r="Y40" s="64" t="e">
        <v>#N/A</v>
      </c>
      <c r="Z40" s="64" t="e">
        <v>#N/A</v>
      </c>
      <c r="AA40" s="64" t="e">
        <v>#N/A</v>
      </c>
      <c r="AB40" s="64" t="e">
        <v>#N/A</v>
      </c>
      <c r="AC40" s="64" t="e">
        <v>#N/A</v>
      </c>
      <c r="AD40" s="64" t="e">
        <v>#N/A</v>
      </c>
      <c r="AE40" s="64" t="e">
        <v>#N/A</v>
      </c>
      <c r="AF40" s="64" t="e">
        <v>#N/A</v>
      </c>
      <c r="AG40" s="64" t="e">
        <v>#N/A</v>
      </c>
      <c r="AH40" s="64" t="e">
        <v>#N/A</v>
      </c>
      <c r="AI40" s="64" t="e">
        <v>#N/A</v>
      </c>
      <c r="AJ40" s="64"/>
      <c r="AK40" s="64"/>
      <c r="AL40" s="64"/>
      <c r="AM40" s="107"/>
    </row>
    <row r="41" spans="1:39" x14ac:dyDescent="0.25">
      <c r="A41" s="52" t="str">
        <f>CONCATENATE(C38," - ",D41,"%")</f>
        <v>Wobbe index - 20%</v>
      </c>
      <c r="C41" s="123"/>
      <c r="D41" s="94">
        <v>20</v>
      </c>
      <c r="E41" s="64" t="e">
        <v>#N/A</v>
      </c>
      <c r="F41" s="64" t="e">
        <v>#N/A</v>
      </c>
      <c r="G41" s="64" t="e">
        <v>#N/A</v>
      </c>
      <c r="H41" s="64" t="e">
        <v>#N/A</v>
      </c>
      <c r="I41" s="64" t="e">
        <v>#N/A</v>
      </c>
      <c r="J41" s="64" t="e">
        <v>#N/A</v>
      </c>
      <c r="K41" s="64" t="e">
        <v>#N/A</v>
      </c>
      <c r="L41" s="64" t="e">
        <v>#N/A</v>
      </c>
      <c r="M41" s="64" t="e">
        <v>#N/A</v>
      </c>
      <c r="N41" s="64" t="e">
        <v>#N/A</v>
      </c>
      <c r="O41" s="64" t="e">
        <v>#N/A</v>
      </c>
      <c r="P41" s="64" t="e">
        <v>#N/A</v>
      </c>
      <c r="Q41" s="64" t="e">
        <v>#N/A</v>
      </c>
      <c r="R41" s="64" t="e">
        <v>#N/A</v>
      </c>
      <c r="S41" s="64" t="e">
        <v>#N/A</v>
      </c>
      <c r="T41" s="64" t="e">
        <v>#N/A</v>
      </c>
      <c r="U41" s="64" t="e">
        <v>#N/A</v>
      </c>
      <c r="V41" s="64" t="e">
        <v>#N/A</v>
      </c>
      <c r="W41" s="64" t="e">
        <v>#N/A</v>
      </c>
      <c r="X41" s="64" t="e">
        <v>#N/A</v>
      </c>
      <c r="Y41" s="64" t="e">
        <v>#N/A</v>
      </c>
      <c r="Z41" s="64" t="e">
        <v>#N/A</v>
      </c>
      <c r="AA41" s="64" t="e">
        <v>#N/A</v>
      </c>
      <c r="AB41" s="64" t="e">
        <v>#N/A</v>
      </c>
      <c r="AC41" s="64" t="e">
        <v>#N/A</v>
      </c>
      <c r="AD41" s="64" t="e">
        <v>#N/A</v>
      </c>
      <c r="AE41" s="64" t="e">
        <v>#N/A</v>
      </c>
      <c r="AF41" s="64" t="e">
        <v>#N/A</v>
      </c>
      <c r="AG41" s="64">
        <v>47.816798082918339</v>
      </c>
      <c r="AH41" s="64" t="e">
        <v>#N/A</v>
      </c>
      <c r="AI41" s="64" t="e">
        <v>#N/A</v>
      </c>
      <c r="AJ41" s="64"/>
      <c r="AK41" s="64"/>
      <c r="AL41" s="64"/>
      <c r="AM41" s="107"/>
    </row>
    <row r="42" spans="1:39" x14ac:dyDescent="0.25">
      <c r="A42" s="52" t="str">
        <f>CONCATENATE(C38," - ",D42,"%")</f>
        <v>Wobbe index - 23%</v>
      </c>
      <c r="C42" s="123"/>
      <c r="D42" s="94">
        <v>23</v>
      </c>
      <c r="E42" s="64" t="e">
        <v>#N/A</v>
      </c>
      <c r="F42" s="64" t="e">
        <v>#N/A</v>
      </c>
      <c r="G42" s="64">
        <v>50.442651904056085</v>
      </c>
      <c r="H42" s="64">
        <v>47.740537482544092</v>
      </c>
      <c r="I42" s="64">
        <v>47.752987981594693</v>
      </c>
      <c r="J42" s="64">
        <v>47.733321983759495</v>
      </c>
      <c r="K42" s="64">
        <v>47.750529606862955</v>
      </c>
      <c r="L42" s="64">
        <v>47.788644451006114</v>
      </c>
      <c r="M42" s="64">
        <v>47.777573656261602</v>
      </c>
      <c r="N42" s="64">
        <v>47.777573656261602</v>
      </c>
      <c r="O42" s="64">
        <v>47.716116138317325</v>
      </c>
      <c r="P42" s="64">
        <v>47.826755174499432</v>
      </c>
      <c r="Q42" s="64">
        <v>47.777573656261602</v>
      </c>
      <c r="R42" s="64">
        <v>47.777573656261602</v>
      </c>
      <c r="S42" s="64">
        <v>47.752987981594693</v>
      </c>
      <c r="T42" s="64">
        <v>47.765280383685663</v>
      </c>
      <c r="U42" s="64">
        <v>47.777573656261602</v>
      </c>
      <c r="V42" s="64">
        <v>47.777573656261602</v>
      </c>
      <c r="W42" s="64">
        <v>50.211820528703278</v>
      </c>
      <c r="X42" s="64">
        <v>47.777573656261602</v>
      </c>
      <c r="Y42" s="64">
        <v>47.777573656261602</v>
      </c>
      <c r="Z42" s="64">
        <v>47.777573656261602</v>
      </c>
      <c r="AA42" s="64">
        <v>47.777573656261602</v>
      </c>
      <c r="AB42" s="64">
        <v>47.777573656261602</v>
      </c>
      <c r="AC42" s="64">
        <v>47.776344290228892</v>
      </c>
      <c r="AD42" s="64">
        <v>47.777573656261602</v>
      </c>
      <c r="AE42" s="64">
        <v>47.777573656261602</v>
      </c>
      <c r="AF42" s="64">
        <v>47.777573656261602</v>
      </c>
      <c r="AG42" s="64" t="e">
        <v>#N/A</v>
      </c>
      <c r="AH42" s="64">
        <v>50.365707415740118</v>
      </c>
      <c r="AI42" s="64" t="e">
        <v>#N/A</v>
      </c>
      <c r="AJ42" s="64"/>
      <c r="AK42" s="64"/>
      <c r="AL42" s="64"/>
      <c r="AM42" s="107"/>
    </row>
    <row r="43" spans="1:39" x14ac:dyDescent="0.25">
      <c r="A43" s="52" t="str">
        <f>CONCATENATE(C38," - ",D43,"%")</f>
        <v>Wobbe index - 30%</v>
      </c>
      <c r="C43" s="123"/>
      <c r="D43" s="94">
        <v>30</v>
      </c>
      <c r="E43" s="64" t="e">
        <v>#N/A</v>
      </c>
      <c r="F43" s="64" t="e">
        <v>#N/A</v>
      </c>
      <c r="G43" s="64" t="e">
        <v>#N/A</v>
      </c>
      <c r="H43" s="64" t="e">
        <v>#N/A</v>
      </c>
      <c r="I43" s="64" t="e">
        <v>#N/A</v>
      </c>
      <c r="J43" s="64" t="e">
        <v>#N/A</v>
      </c>
      <c r="K43" s="64" t="e">
        <v>#N/A</v>
      </c>
      <c r="L43" s="64" t="e">
        <v>#N/A</v>
      </c>
      <c r="M43" s="64" t="e">
        <v>#N/A</v>
      </c>
      <c r="N43" s="64" t="e">
        <v>#N/A</v>
      </c>
      <c r="O43" s="64" t="e">
        <v>#N/A</v>
      </c>
      <c r="P43" s="64" t="e">
        <v>#N/A</v>
      </c>
      <c r="Q43" s="64">
        <v>46.919983815077522</v>
      </c>
      <c r="R43" s="64">
        <v>46.919983815077522</v>
      </c>
      <c r="S43" s="64" t="e">
        <v>#N/A</v>
      </c>
      <c r="T43" s="64" t="e">
        <v>#N/A</v>
      </c>
      <c r="U43" s="64" t="e">
        <v>#N/A</v>
      </c>
      <c r="V43" s="64" t="e">
        <v>#N/A</v>
      </c>
      <c r="W43" s="64" t="e">
        <v>#N/A</v>
      </c>
      <c r="X43" s="64" t="e">
        <v>#N/A</v>
      </c>
      <c r="Y43" s="64" t="e">
        <v>#N/A</v>
      </c>
      <c r="Z43" s="64" t="e">
        <v>#N/A</v>
      </c>
      <c r="AA43" s="64" t="e">
        <v>#N/A</v>
      </c>
      <c r="AB43" s="64" t="e">
        <v>#N/A</v>
      </c>
      <c r="AC43" s="64" t="e">
        <v>#N/A</v>
      </c>
      <c r="AD43" s="64" t="e">
        <v>#N/A</v>
      </c>
      <c r="AE43" s="64" t="e">
        <v>#N/A</v>
      </c>
      <c r="AF43" s="64" t="e">
        <v>#N/A</v>
      </c>
      <c r="AG43" s="64" t="e">
        <v>#N/A</v>
      </c>
      <c r="AH43" s="64" t="e">
        <v>#N/A</v>
      </c>
      <c r="AI43" s="64" t="e">
        <v>#N/A</v>
      </c>
      <c r="AJ43" s="64"/>
      <c r="AK43" s="64"/>
      <c r="AL43" s="64"/>
      <c r="AM43" s="107"/>
    </row>
    <row r="44" spans="1:39" x14ac:dyDescent="0.25">
      <c r="A44" s="52" t="str">
        <f>CONCATENATE(C38," - ",D44,"%")</f>
        <v>Wobbe index - 40%</v>
      </c>
      <c r="C44" s="123"/>
      <c r="D44" s="94">
        <v>40</v>
      </c>
      <c r="E44" s="64" t="e">
        <v>#N/A</v>
      </c>
      <c r="F44" s="64" t="e">
        <v>#N/A</v>
      </c>
      <c r="G44" s="64">
        <v>48.25230755479236</v>
      </c>
      <c r="H44" s="64">
        <v>45.667525605519934</v>
      </c>
      <c r="I44" s="64">
        <v>45.761989998206531</v>
      </c>
      <c r="J44" s="64">
        <v>45.714470083951518</v>
      </c>
      <c r="K44" s="64">
        <v>45.744604713688851</v>
      </c>
      <c r="L44" s="64">
        <v>45.65524071636635</v>
      </c>
      <c r="M44" s="64">
        <v>45.714470083951518</v>
      </c>
      <c r="N44" s="64">
        <v>45.714470083951518</v>
      </c>
      <c r="O44" s="64">
        <v>45.726343084506439</v>
      </c>
      <c r="P44" s="64">
        <v>48.332746629015908</v>
      </c>
      <c r="Q44" s="64">
        <v>45.714470083951518</v>
      </c>
      <c r="R44" s="64">
        <v>45.714470083951518</v>
      </c>
      <c r="S44" s="64">
        <v>45.714470083951518</v>
      </c>
      <c r="T44" s="64">
        <v>45.668302017355522</v>
      </c>
      <c r="U44" s="64">
        <v>45.714470083951518</v>
      </c>
      <c r="V44" s="64">
        <v>45.714470083951518</v>
      </c>
      <c r="W44" s="64">
        <v>48.294494501613528</v>
      </c>
      <c r="X44" s="64">
        <v>45.714470083951518</v>
      </c>
      <c r="Y44" s="64">
        <v>45.714470083951518</v>
      </c>
      <c r="Z44" s="64">
        <v>45.714470083951518</v>
      </c>
      <c r="AA44" s="64">
        <v>45.714470083951518</v>
      </c>
      <c r="AB44" s="64">
        <v>45.714470083951518</v>
      </c>
      <c r="AC44" s="64">
        <v>45.714470083951518</v>
      </c>
      <c r="AD44" s="64">
        <v>45.714470083951518</v>
      </c>
      <c r="AE44" s="64">
        <v>45.714470083951518</v>
      </c>
      <c r="AF44" s="64">
        <v>45.714470083951518</v>
      </c>
      <c r="AG44" s="64">
        <v>45.740474782549136</v>
      </c>
      <c r="AH44" s="64">
        <v>48.02735833905804</v>
      </c>
      <c r="AI44" s="64">
        <v>48.25230755479236</v>
      </c>
      <c r="AJ44" s="64"/>
      <c r="AK44" s="64"/>
      <c r="AL44" s="64"/>
      <c r="AM44" s="107"/>
    </row>
    <row r="45" spans="1:39" x14ac:dyDescent="0.25">
      <c r="A45" s="52" t="str">
        <f>CONCATENATE(C38," - ",D45,"%")</f>
        <v>Wobbe index - 50%</v>
      </c>
      <c r="C45" s="123"/>
      <c r="D45" s="94">
        <v>50</v>
      </c>
      <c r="E45" s="64" t="e">
        <v>#N/A</v>
      </c>
      <c r="F45" s="64" t="e">
        <v>#N/A</v>
      </c>
      <c r="G45" s="64" t="e">
        <v>#N/A</v>
      </c>
      <c r="H45" s="64" t="e">
        <v>#N/A</v>
      </c>
      <c r="I45" s="64" t="e">
        <v>#N/A</v>
      </c>
      <c r="J45" s="64" t="e">
        <v>#N/A</v>
      </c>
      <c r="K45" s="64" t="e">
        <v>#N/A</v>
      </c>
      <c r="L45" s="64" t="e">
        <v>#N/A</v>
      </c>
      <c r="M45" s="64" t="e">
        <v>#N/A</v>
      </c>
      <c r="N45" s="64" t="e">
        <v>#N/A</v>
      </c>
      <c r="O45" s="64" t="e">
        <v>#N/A</v>
      </c>
      <c r="P45" s="64" t="e">
        <v>#N/A</v>
      </c>
      <c r="Q45" s="64">
        <v>44.557790086316189</v>
      </c>
      <c r="R45" s="64">
        <v>44.557790086316189</v>
      </c>
      <c r="S45" s="64" t="e">
        <v>#N/A</v>
      </c>
      <c r="T45" s="64" t="e">
        <v>#N/A</v>
      </c>
      <c r="U45" s="64" t="e">
        <v>#N/A</v>
      </c>
      <c r="V45" s="64" t="e">
        <v>#N/A</v>
      </c>
      <c r="W45" s="64" t="e">
        <v>#N/A</v>
      </c>
      <c r="X45" s="64" t="e">
        <v>#N/A</v>
      </c>
      <c r="Y45" s="64" t="e">
        <v>#N/A</v>
      </c>
      <c r="Z45" s="64" t="e">
        <v>#N/A</v>
      </c>
      <c r="AA45" s="64" t="e">
        <v>#N/A</v>
      </c>
      <c r="AB45" s="64" t="e">
        <v>#N/A</v>
      </c>
      <c r="AC45" s="64" t="e">
        <v>#N/A</v>
      </c>
      <c r="AD45" s="64" t="e">
        <v>#N/A</v>
      </c>
      <c r="AE45" s="64" t="e">
        <v>#N/A</v>
      </c>
      <c r="AF45" s="64" t="e">
        <v>#N/A</v>
      </c>
      <c r="AG45" s="64">
        <v>44.574694061060441</v>
      </c>
      <c r="AH45" s="64" t="e">
        <v>#N/A</v>
      </c>
      <c r="AI45" s="64" t="e">
        <v>#N/A</v>
      </c>
      <c r="AJ45" s="64"/>
      <c r="AK45" s="64"/>
      <c r="AL45" s="64"/>
      <c r="AM45" s="107"/>
    </row>
    <row r="46" spans="1:39" ht="15.75" thickBot="1" x14ac:dyDescent="0.3">
      <c r="A46" s="52" t="str">
        <f>CONCATENATE(C38," - ",D46,"%")</f>
        <v>Wobbe index - 60%</v>
      </c>
      <c r="C46" s="124"/>
      <c r="D46" s="95">
        <v>60</v>
      </c>
      <c r="E46" s="116">
        <v>46.108802850319393</v>
      </c>
      <c r="F46" s="116">
        <v>45.734370117704579</v>
      </c>
      <c r="G46" s="116" t="e">
        <v>#N/A</v>
      </c>
      <c r="H46" s="116" t="e">
        <v>#N/A</v>
      </c>
      <c r="I46" s="116" t="e">
        <v>#N/A</v>
      </c>
      <c r="J46" s="116" t="e">
        <v>#N/A</v>
      </c>
      <c r="K46" s="116" t="e">
        <v>#N/A</v>
      </c>
      <c r="L46" s="116" t="e">
        <v>#N/A</v>
      </c>
      <c r="M46" s="116" t="e">
        <v>#N/A</v>
      </c>
      <c r="N46" s="116" t="e">
        <v>#N/A</v>
      </c>
      <c r="O46" s="116" t="e">
        <v>#N/A</v>
      </c>
      <c r="P46" s="116" t="e">
        <v>#N/A</v>
      </c>
      <c r="Q46" s="116" t="e">
        <v>#N/A</v>
      </c>
      <c r="R46" s="116" t="e">
        <v>#N/A</v>
      </c>
      <c r="S46" s="116" t="e">
        <v>#N/A</v>
      </c>
      <c r="T46" s="116" t="e">
        <v>#N/A</v>
      </c>
      <c r="U46" s="116" t="e">
        <v>#N/A</v>
      </c>
      <c r="V46" s="116" t="e">
        <v>#N/A</v>
      </c>
      <c r="W46" s="116">
        <v>45.758593759938023</v>
      </c>
      <c r="X46" s="116" t="e">
        <v>#N/A</v>
      </c>
      <c r="Y46" s="116" t="e">
        <v>#N/A</v>
      </c>
      <c r="Z46" s="116" t="e">
        <v>#N/A</v>
      </c>
      <c r="AA46" s="116" t="e">
        <v>#N/A</v>
      </c>
      <c r="AB46" s="116" t="e">
        <v>#N/A</v>
      </c>
      <c r="AC46" s="116" t="e">
        <v>#N/A</v>
      </c>
      <c r="AD46" s="116" t="e">
        <v>#N/A</v>
      </c>
      <c r="AE46" s="116" t="e">
        <v>#N/A</v>
      </c>
      <c r="AF46" s="116" t="e">
        <v>#N/A</v>
      </c>
      <c r="AG46" s="116">
        <v>43.506280067542221</v>
      </c>
      <c r="AH46" s="116" t="e">
        <v>#N/A</v>
      </c>
      <c r="AI46" s="116" t="e">
        <v>#N/A</v>
      </c>
      <c r="AJ46" s="116"/>
      <c r="AK46" s="116"/>
      <c r="AL46" s="116"/>
      <c r="AM46" s="108"/>
    </row>
    <row r="47" spans="1:39" ht="19.5" thickBot="1" x14ac:dyDescent="0.35">
      <c r="C47" s="40" t="str">
        <f>List!$B$4</f>
        <v>Efficiency (Hi)</v>
      </c>
      <c r="D47" s="45" t="s">
        <v>192</v>
      </c>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2"/>
    </row>
    <row r="48" spans="1:39" x14ac:dyDescent="0.25">
      <c r="A48" s="52" t="str">
        <f>CONCATENATE(C47," - ",D48,"%")</f>
        <v>Efficiency (Hi) - 0%</v>
      </c>
      <c r="C48" s="122" t="s">
        <v>124</v>
      </c>
      <c r="D48" s="11">
        <v>0</v>
      </c>
      <c r="E48" s="20">
        <v>52.1</v>
      </c>
      <c r="F48" s="20" t="e">
        <v>#N/A</v>
      </c>
      <c r="G48" s="20">
        <v>58.4</v>
      </c>
      <c r="H48" s="20">
        <v>61.5</v>
      </c>
      <c r="I48" s="20" t="e">
        <v>#N/A</v>
      </c>
      <c r="J48" s="20" t="e">
        <v>#N/A</v>
      </c>
      <c r="K48" s="20">
        <v>58.156891222712147</v>
      </c>
      <c r="L48" s="20" t="e">
        <v>#N/A</v>
      </c>
      <c r="M48" s="20">
        <v>56.7</v>
      </c>
      <c r="N48" s="20" t="e">
        <v>#N/A</v>
      </c>
      <c r="O48" s="20">
        <v>46.77</v>
      </c>
      <c r="P48" s="20" t="e">
        <v>#N/A</v>
      </c>
      <c r="Q48" s="20">
        <v>52.72727272727272</v>
      </c>
      <c r="R48" s="20">
        <v>54.716981132075468</v>
      </c>
      <c r="S48" s="20">
        <v>56.034471416815734</v>
      </c>
      <c r="T48" s="20">
        <v>55.781438580936452</v>
      </c>
      <c r="U48" s="20" t="e">
        <v>#N/A</v>
      </c>
      <c r="V48" s="20" t="e">
        <v>#N/A</v>
      </c>
      <c r="W48" s="20" t="e">
        <v>#N/A</v>
      </c>
      <c r="X48" s="20">
        <v>59.913142911176422</v>
      </c>
      <c r="Y48" s="20" t="e">
        <v>#N/A</v>
      </c>
      <c r="Z48" s="20">
        <v>59.913142911176422</v>
      </c>
      <c r="AA48" s="20" t="e">
        <v>#N/A</v>
      </c>
      <c r="AB48" s="20" t="e">
        <v>#N/A</v>
      </c>
      <c r="AC48" s="20">
        <v>54.553261142914842</v>
      </c>
      <c r="AD48" s="20">
        <v>61.88925081433225</v>
      </c>
      <c r="AE48" s="20" t="e">
        <v>#N/A</v>
      </c>
      <c r="AF48" s="20" t="e">
        <v>#N/A</v>
      </c>
      <c r="AG48" s="20" t="e">
        <v>#N/A</v>
      </c>
      <c r="AH48" s="20" t="e">
        <v>#N/A</v>
      </c>
      <c r="AI48" s="20" t="e">
        <v>#N/A</v>
      </c>
      <c r="AJ48" s="20"/>
      <c r="AK48" s="20"/>
      <c r="AL48" s="20"/>
      <c r="AM48" s="21"/>
    </row>
    <row r="49" spans="1:39" x14ac:dyDescent="0.25">
      <c r="A49" s="52" t="str">
        <f>CONCATENATE(C47," - ",D49,"%")</f>
        <v>Efficiency (Hi) - 10%</v>
      </c>
      <c r="C49" s="123"/>
      <c r="D49" s="94">
        <v>10</v>
      </c>
      <c r="E49" s="64" t="e">
        <v>#N/A</v>
      </c>
      <c r="F49" s="64" t="e">
        <v>#N/A</v>
      </c>
      <c r="G49" s="64" t="e">
        <v>#N/A</v>
      </c>
      <c r="H49" s="64" t="e">
        <v>#N/A</v>
      </c>
      <c r="I49" s="64" t="e">
        <v>#N/A</v>
      </c>
      <c r="J49" s="64" t="e">
        <v>#N/A</v>
      </c>
      <c r="K49" s="64" t="e">
        <v>#N/A</v>
      </c>
      <c r="L49" s="64" t="e">
        <v>#N/A</v>
      </c>
      <c r="M49" s="64" t="e">
        <v>#N/A</v>
      </c>
      <c r="N49" s="64" t="e">
        <v>#N/A</v>
      </c>
      <c r="O49" s="64" t="e">
        <v>#N/A</v>
      </c>
      <c r="P49" s="64" t="e">
        <v>#N/A</v>
      </c>
      <c r="Q49" s="64">
        <v>52.72727272727272</v>
      </c>
      <c r="R49" s="64">
        <v>53.703703703703695</v>
      </c>
      <c r="S49" s="64" t="e">
        <v>#N/A</v>
      </c>
      <c r="T49" s="64" t="e">
        <v>#N/A</v>
      </c>
      <c r="U49" s="64" t="e">
        <v>#N/A</v>
      </c>
      <c r="V49" s="64" t="e">
        <v>#N/A</v>
      </c>
      <c r="W49" s="64" t="e">
        <v>#N/A</v>
      </c>
      <c r="X49" s="64" t="e">
        <v>#N/A</v>
      </c>
      <c r="Y49" s="64" t="e">
        <v>#N/A</v>
      </c>
      <c r="Z49" s="64" t="e">
        <v>#N/A</v>
      </c>
      <c r="AA49" s="64" t="e">
        <v>#N/A</v>
      </c>
      <c r="AB49" s="64" t="e">
        <v>#N/A</v>
      </c>
      <c r="AC49" s="64" t="e">
        <v>#N/A</v>
      </c>
      <c r="AD49" s="64" t="e">
        <v>#N/A</v>
      </c>
      <c r="AE49" s="64" t="e">
        <v>#N/A</v>
      </c>
      <c r="AF49" s="64" t="e">
        <v>#N/A</v>
      </c>
      <c r="AG49" s="64" t="e">
        <v>#N/A</v>
      </c>
      <c r="AH49" s="64" t="e">
        <v>#N/A</v>
      </c>
      <c r="AI49" s="64" t="e">
        <v>#N/A</v>
      </c>
      <c r="AJ49" s="64"/>
      <c r="AK49" s="64"/>
      <c r="AL49" s="64"/>
      <c r="AM49" s="107"/>
    </row>
    <row r="50" spans="1:39" x14ac:dyDescent="0.25">
      <c r="A50" s="52" t="str">
        <f>CONCATENATE(C47," - ",D50,"%")</f>
        <v>Efficiency (Hi) - 20%</v>
      </c>
      <c r="C50" s="123"/>
      <c r="D50" s="94">
        <v>20</v>
      </c>
      <c r="E50" s="64" t="e">
        <v>#N/A</v>
      </c>
      <c r="F50" s="64" t="e">
        <v>#N/A</v>
      </c>
      <c r="G50" s="64" t="e">
        <v>#N/A</v>
      </c>
      <c r="H50" s="64" t="e">
        <v>#N/A</v>
      </c>
      <c r="I50" s="64" t="e">
        <v>#N/A</v>
      </c>
      <c r="J50" s="64" t="e">
        <v>#N/A</v>
      </c>
      <c r="K50" s="64" t="e">
        <v>#N/A</v>
      </c>
      <c r="L50" s="64" t="e">
        <v>#N/A</v>
      </c>
      <c r="M50" s="64" t="e">
        <v>#N/A</v>
      </c>
      <c r="N50" s="64" t="e">
        <v>#N/A</v>
      </c>
      <c r="O50" s="64" t="e">
        <v>#N/A</v>
      </c>
      <c r="P50" s="64" t="e">
        <v>#N/A</v>
      </c>
      <c r="Q50" s="64" t="e">
        <v>#N/A</v>
      </c>
      <c r="R50" s="64" t="e">
        <v>#N/A</v>
      </c>
      <c r="S50" s="64" t="e">
        <v>#N/A</v>
      </c>
      <c r="T50" s="64" t="e">
        <v>#N/A</v>
      </c>
      <c r="U50" s="64" t="e">
        <v>#N/A</v>
      </c>
      <c r="V50" s="64" t="e">
        <v>#N/A</v>
      </c>
      <c r="W50" s="64" t="e">
        <v>#N/A</v>
      </c>
      <c r="X50" s="64" t="e">
        <v>#N/A</v>
      </c>
      <c r="Y50" s="64" t="e">
        <v>#N/A</v>
      </c>
      <c r="Z50" s="64" t="e">
        <v>#N/A</v>
      </c>
      <c r="AA50" s="64" t="e">
        <v>#N/A</v>
      </c>
      <c r="AB50" s="64" t="e">
        <v>#N/A</v>
      </c>
      <c r="AC50" s="64" t="e">
        <v>#N/A</v>
      </c>
      <c r="AD50" s="64" t="e">
        <v>#N/A</v>
      </c>
      <c r="AE50" s="64" t="e">
        <v>#N/A</v>
      </c>
      <c r="AF50" s="64" t="e">
        <v>#N/A</v>
      </c>
      <c r="AG50" s="64" t="e">
        <v>#N/A</v>
      </c>
      <c r="AH50" s="64" t="e">
        <v>#N/A</v>
      </c>
      <c r="AI50" s="64" t="e">
        <v>#N/A</v>
      </c>
      <c r="AJ50" s="64"/>
      <c r="AK50" s="64"/>
      <c r="AL50" s="64"/>
      <c r="AM50" s="107"/>
    </row>
    <row r="51" spans="1:39" x14ac:dyDescent="0.25">
      <c r="A51" s="52" t="str">
        <f>CONCATENATE(C47," - ",D51,"%")</f>
        <v>Efficiency (Hi) - 23%</v>
      </c>
      <c r="C51" s="123"/>
      <c r="D51" s="94">
        <v>23</v>
      </c>
      <c r="E51" s="64" t="e">
        <v>#N/A</v>
      </c>
      <c r="F51" s="64" t="e">
        <v>#N/A</v>
      </c>
      <c r="G51" s="64">
        <v>59.1</v>
      </c>
      <c r="H51" s="64" t="e">
        <v>#N/A</v>
      </c>
      <c r="I51" s="64" t="e">
        <v>#N/A</v>
      </c>
      <c r="J51" s="64" t="e">
        <v>#N/A</v>
      </c>
      <c r="K51" s="64">
        <v>61.310126811704578</v>
      </c>
      <c r="L51" s="64" t="e">
        <v>#N/A</v>
      </c>
      <c r="M51" s="64">
        <v>57.45</v>
      </c>
      <c r="N51" s="64" t="e">
        <v>#N/A</v>
      </c>
      <c r="O51" s="64">
        <v>48.8</v>
      </c>
      <c r="P51" s="64" t="e">
        <v>#N/A</v>
      </c>
      <c r="Q51" s="64">
        <v>52.72727272727272</v>
      </c>
      <c r="R51" s="64">
        <v>53.703703703703695</v>
      </c>
      <c r="S51" s="64">
        <v>55.841799824980967</v>
      </c>
      <c r="T51" s="64">
        <v>55.841799824980967</v>
      </c>
      <c r="U51" s="64" t="e">
        <v>#N/A</v>
      </c>
      <c r="V51" s="64" t="e">
        <v>#N/A</v>
      </c>
      <c r="W51" s="64" t="e">
        <v>#N/A</v>
      </c>
      <c r="X51" s="64">
        <v>59.757138759030397</v>
      </c>
      <c r="Y51" s="64" t="e">
        <v>#N/A</v>
      </c>
      <c r="Z51" s="64">
        <v>59.757138759030397</v>
      </c>
      <c r="AA51" s="64" t="e">
        <v>#N/A</v>
      </c>
      <c r="AB51" s="64" t="e">
        <v>#N/A</v>
      </c>
      <c r="AC51" s="64">
        <v>53.917396207249816</v>
      </c>
      <c r="AD51" s="64">
        <v>61.053854943657036</v>
      </c>
      <c r="AE51" s="64" t="e">
        <v>#N/A</v>
      </c>
      <c r="AF51" s="64" t="e">
        <v>#N/A</v>
      </c>
      <c r="AG51" s="64" t="e">
        <v>#N/A</v>
      </c>
      <c r="AH51" s="64" t="e">
        <v>#N/A</v>
      </c>
      <c r="AI51" s="64" t="e">
        <v>#N/A</v>
      </c>
      <c r="AJ51" s="64"/>
      <c r="AK51" s="64"/>
      <c r="AL51" s="64"/>
      <c r="AM51" s="107"/>
    </row>
    <row r="52" spans="1:39" ht="19.5" customHeight="1" x14ac:dyDescent="0.25">
      <c r="A52" s="52" t="str">
        <f>CONCATENATE(C47," - ",D52,"%")</f>
        <v>Efficiency (Hi) - 30%</v>
      </c>
      <c r="C52" s="123"/>
      <c r="D52" s="94">
        <v>30</v>
      </c>
      <c r="E52" s="64" t="e">
        <v>#N/A</v>
      </c>
      <c r="F52" s="64" t="e">
        <v>#N/A</v>
      </c>
      <c r="G52" s="64" t="e">
        <v>#N/A</v>
      </c>
      <c r="H52" s="64" t="e">
        <v>#N/A</v>
      </c>
      <c r="I52" s="64" t="e">
        <v>#N/A</v>
      </c>
      <c r="J52" s="64" t="e">
        <v>#N/A</v>
      </c>
      <c r="K52" s="64" t="e">
        <v>#N/A</v>
      </c>
      <c r="L52" s="64" t="e">
        <v>#N/A</v>
      </c>
      <c r="M52" s="64" t="e">
        <v>#N/A</v>
      </c>
      <c r="N52" s="64" t="e">
        <v>#N/A</v>
      </c>
      <c r="O52" s="64" t="e">
        <v>#N/A</v>
      </c>
      <c r="P52" s="64" t="e">
        <v>#N/A</v>
      </c>
      <c r="Q52" s="64">
        <v>51.785714285714292</v>
      </c>
      <c r="R52" s="64">
        <v>54.716981132075468</v>
      </c>
      <c r="S52" s="64" t="e">
        <v>#N/A</v>
      </c>
      <c r="T52" s="64" t="e">
        <v>#N/A</v>
      </c>
      <c r="U52" s="64" t="e">
        <v>#N/A</v>
      </c>
      <c r="V52" s="64" t="e">
        <v>#N/A</v>
      </c>
      <c r="W52" s="64" t="e">
        <v>#N/A</v>
      </c>
      <c r="X52" s="64" t="e">
        <v>#N/A</v>
      </c>
      <c r="Y52" s="64" t="e">
        <v>#N/A</v>
      </c>
      <c r="Z52" s="64" t="e">
        <v>#N/A</v>
      </c>
      <c r="AA52" s="64" t="e">
        <v>#N/A</v>
      </c>
      <c r="AB52" s="64" t="e">
        <v>#N/A</v>
      </c>
      <c r="AC52" s="64" t="e">
        <v>#N/A</v>
      </c>
      <c r="AD52" s="64" t="e">
        <v>#N/A</v>
      </c>
      <c r="AE52" s="64" t="e">
        <v>#N/A</v>
      </c>
      <c r="AF52" s="64" t="e">
        <v>#N/A</v>
      </c>
      <c r="AG52" s="64" t="e">
        <v>#N/A</v>
      </c>
      <c r="AH52" s="64" t="e">
        <v>#N/A</v>
      </c>
      <c r="AI52" s="64" t="e">
        <v>#N/A</v>
      </c>
      <c r="AJ52" s="64"/>
      <c r="AK52" s="64"/>
      <c r="AL52" s="64"/>
      <c r="AM52" s="107"/>
    </row>
    <row r="53" spans="1:39" ht="19.5" customHeight="1" x14ac:dyDescent="0.25">
      <c r="A53" s="52" t="str">
        <f>CONCATENATE(C47," - ",D53,"%")</f>
        <v>Efficiency (Hi) - 40%</v>
      </c>
      <c r="C53" s="123"/>
      <c r="D53" s="94">
        <v>40</v>
      </c>
      <c r="E53" s="64" t="e">
        <v>#N/A</v>
      </c>
      <c r="F53" s="64" t="e">
        <v>#N/A</v>
      </c>
      <c r="G53" s="64">
        <v>60.4</v>
      </c>
      <c r="H53" s="64">
        <v>63.8</v>
      </c>
      <c r="I53" s="64" t="e">
        <v>#N/A</v>
      </c>
      <c r="J53" s="64" t="e">
        <v>#N/A</v>
      </c>
      <c r="K53" s="64">
        <v>61.49774802865516</v>
      </c>
      <c r="L53" s="64" t="e">
        <v>#N/A</v>
      </c>
      <c r="M53" s="64">
        <v>61.19</v>
      </c>
      <c r="N53" s="64" t="e">
        <v>#N/A</v>
      </c>
      <c r="O53" s="64">
        <v>49.03</v>
      </c>
      <c r="P53" s="64" t="e">
        <v>#N/A</v>
      </c>
      <c r="Q53" s="64">
        <v>50.87719298245613</v>
      </c>
      <c r="R53" s="64">
        <v>52.72727272727272</v>
      </c>
      <c r="S53" s="64">
        <v>50.912693093345887</v>
      </c>
      <c r="T53" s="64" t="e">
        <v>#N/A</v>
      </c>
      <c r="U53" s="64" t="e">
        <v>#N/A</v>
      </c>
      <c r="V53" s="64" t="e">
        <v>#N/A</v>
      </c>
      <c r="W53" s="64" t="e">
        <v>#N/A</v>
      </c>
      <c r="X53" s="64">
        <v>59.619227206374717</v>
      </c>
      <c r="Y53" s="64" t="e">
        <v>#N/A</v>
      </c>
      <c r="Z53" s="64">
        <v>59.619227206374717</v>
      </c>
      <c r="AA53" s="64" t="e">
        <v>#N/A</v>
      </c>
      <c r="AB53" s="64" t="e">
        <v>#N/A</v>
      </c>
      <c r="AC53" s="64">
        <v>53.81476570393778</v>
      </c>
      <c r="AD53" s="64">
        <v>59.476955109436162</v>
      </c>
      <c r="AE53" s="64" t="e">
        <v>#N/A</v>
      </c>
      <c r="AF53" s="64" t="e">
        <v>#N/A</v>
      </c>
      <c r="AG53" s="64" t="e">
        <v>#N/A</v>
      </c>
      <c r="AH53" s="64" t="e">
        <v>#N/A</v>
      </c>
      <c r="AI53" s="64" t="e">
        <v>#N/A</v>
      </c>
      <c r="AJ53" s="64"/>
      <c r="AK53" s="64"/>
      <c r="AL53" s="64"/>
      <c r="AM53" s="107"/>
    </row>
    <row r="54" spans="1:39" ht="19.5" customHeight="1" x14ac:dyDescent="0.25">
      <c r="A54" s="52" t="str">
        <f>CONCATENATE(C47," - ",D54,"%")</f>
        <v>Efficiency (Hi) - 50%</v>
      </c>
      <c r="C54" s="123"/>
      <c r="D54" s="94">
        <v>50</v>
      </c>
      <c r="E54" s="64" t="e">
        <v>#N/A</v>
      </c>
      <c r="F54" s="64" t="e">
        <v>#N/A</v>
      </c>
      <c r="G54" s="64" t="e">
        <v>#N/A</v>
      </c>
      <c r="H54" s="64" t="e">
        <v>#N/A</v>
      </c>
      <c r="I54" s="64" t="e">
        <v>#N/A</v>
      </c>
      <c r="J54" s="64" t="e">
        <v>#N/A</v>
      </c>
      <c r="K54" s="64" t="e">
        <v>#N/A</v>
      </c>
      <c r="L54" s="64" t="e">
        <v>#N/A</v>
      </c>
      <c r="M54" s="64" t="e">
        <v>#N/A</v>
      </c>
      <c r="N54" s="64" t="e">
        <v>#N/A</v>
      </c>
      <c r="O54" s="64" t="e">
        <v>#N/A</v>
      </c>
      <c r="P54" s="64" t="e">
        <v>#N/A</v>
      </c>
      <c r="Q54" s="64">
        <v>50.87719298245613</v>
      </c>
      <c r="R54" s="64">
        <v>53.703703703703695</v>
      </c>
      <c r="S54" s="64" t="e">
        <v>#N/A</v>
      </c>
      <c r="T54" s="64" t="e">
        <v>#N/A</v>
      </c>
      <c r="U54" s="64" t="e">
        <v>#N/A</v>
      </c>
      <c r="V54" s="64" t="e">
        <v>#N/A</v>
      </c>
      <c r="W54" s="64" t="e">
        <v>#N/A</v>
      </c>
      <c r="X54" s="64" t="e">
        <v>#N/A</v>
      </c>
      <c r="Y54" s="64" t="e">
        <v>#N/A</v>
      </c>
      <c r="Z54" s="64" t="e">
        <v>#N/A</v>
      </c>
      <c r="AA54" s="64" t="e">
        <v>#N/A</v>
      </c>
      <c r="AB54" s="64" t="e">
        <v>#N/A</v>
      </c>
      <c r="AC54" s="64" t="e">
        <v>#N/A</v>
      </c>
      <c r="AD54" s="64" t="e">
        <v>#N/A</v>
      </c>
      <c r="AE54" s="64" t="e">
        <v>#N/A</v>
      </c>
      <c r="AF54" s="64" t="e">
        <v>#N/A</v>
      </c>
      <c r="AG54" s="64" t="e">
        <v>#N/A</v>
      </c>
      <c r="AH54" s="64" t="e">
        <v>#N/A</v>
      </c>
      <c r="AI54" s="64" t="e">
        <v>#N/A</v>
      </c>
      <c r="AJ54" s="64"/>
      <c r="AK54" s="64"/>
      <c r="AL54" s="64"/>
      <c r="AM54" s="107"/>
    </row>
    <row r="55" spans="1:39" ht="20.100000000000001" customHeight="1" thickBot="1" x14ac:dyDescent="0.3">
      <c r="A55" s="52" t="str">
        <f>CONCATENATE(C47," - ",D55,"%")</f>
        <v>Efficiency (Hi) - 60%</v>
      </c>
      <c r="C55" s="124"/>
      <c r="D55" s="95">
        <v>60</v>
      </c>
      <c r="E55" s="116">
        <v>51.8</v>
      </c>
      <c r="F55" s="116" t="e">
        <v>#N/A</v>
      </c>
      <c r="G55" s="116" t="e">
        <v>#N/A</v>
      </c>
      <c r="H55" s="116" t="e">
        <v>#N/A</v>
      </c>
      <c r="I55" s="116" t="e">
        <v>#N/A</v>
      </c>
      <c r="J55" s="116" t="e">
        <v>#N/A</v>
      </c>
      <c r="K55" s="116" t="e">
        <v>#N/A</v>
      </c>
      <c r="L55" s="116" t="e">
        <v>#N/A</v>
      </c>
      <c r="M55" s="116" t="e">
        <v>#N/A</v>
      </c>
      <c r="N55" s="116" t="e">
        <v>#N/A</v>
      </c>
      <c r="O55" s="116" t="e">
        <v>#N/A</v>
      </c>
      <c r="P55" s="116" t="e">
        <v>#N/A</v>
      </c>
      <c r="Q55" s="116" t="e">
        <v>#N/A</v>
      </c>
      <c r="R55" s="116" t="e">
        <v>#N/A</v>
      </c>
      <c r="S55" s="116" t="e">
        <v>#N/A</v>
      </c>
      <c r="T55" s="116" t="e">
        <v>#N/A</v>
      </c>
      <c r="U55" s="116" t="e">
        <v>#N/A</v>
      </c>
      <c r="V55" s="116" t="e">
        <v>#N/A</v>
      </c>
      <c r="W55" s="116" t="e">
        <v>#N/A</v>
      </c>
      <c r="X55" s="116" t="e">
        <v>#N/A</v>
      </c>
      <c r="Y55" s="116" t="e">
        <v>#N/A</v>
      </c>
      <c r="Z55" s="116" t="e">
        <v>#N/A</v>
      </c>
      <c r="AA55" s="116" t="e">
        <v>#N/A</v>
      </c>
      <c r="AB55" s="116" t="e">
        <v>#N/A</v>
      </c>
      <c r="AC55" s="116" t="e">
        <v>#N/A</v>
      </c>
      <c r="AD55" s="116" t="e">
        <v>#N/A</v>
      </c>
      <c r="AE55" s="116" t="e">
        <v>#N/A</v>
      </c>
      <c r="AF55" s="116" t="e">
        <v>#N/A</v>
      </c>
      <c r="AG55" s="116" t="e">
        <v>#N/A</v>
      </c>
      <c r="AH55" s="116" t="e">
        <v>#N/A</v>
      </c>
      <c r="AI55" s="116" t="e">
        <v>#N/A</v>
      </c>
      <c r="AJ55" s="116"/>
      <c r="AK55" s="116"/>
      <c r="AL55" s="116"/>
      <c r="AM55" s="108"/>
    </row>
    <row r="56" spans="1:39" ht="19.5" customHeight="1" thickBot="1" x14ac:dyDescent="0.35">
      <c r="C56" s="40" t="str">
        <f>List!$B$7</f>
        <v>CO emissions</v>
      </c>
      <c r="D56" s="45" t="s">
        <v>193</v>
      </c>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2"/>
    </row>
    <row r="57" spans="1:39" ht="19.5" customHeight="1" x14ac:dyDescent="0.25">
      <c r="A57" s="52" t="str">
        <f>CONCATENATE(C56," - ",D57,"%")</f>
        <v>CO emissions - 0%</v>
      </c>
      <c r="C57" s="122" t="s">
        <v>124</v>
      </c>
      <c r="D57" s="11">
        <v>0</v>
      </c>
      <c r="E57" s="20">
        <v>184.5861431582523</v>
      </c>
      <c r="F57" s="20">
        <v>49.249883405858206</v>
      </c>
      <c r="G57" s="20">
        <v>908.7275490579533</v>
      </c>
      <c r="H57" s="20">
        <v>470.79605371679696</v>
      </c>
      <c r="I57" s="20">
        <v>29</v>
      </c>
      <c r="J57" s="20">
        <v>89.386144442496786</v>
      </c>
      <c r="K57" s="20">
        <v>393.06585530654854</v>
      </c>
      <c r="L57" s="20">
        <v>126.25736101554753</v>
      </c>
      <c r="M57" s="20">
        <v>37</v>
      </c>
      <c r="N57" s="20">
        <v>224</v>
      </c>
      <c r="O57" s="20">
        <v>61</v>
      </c>
      <c r="P57" s="20">
        <v>25</v>
      </c>
      <c r="Q57" s="20">
        <v>423.47263076982557</v>
      </c>
      <c r="R57" s="20">
        <v>314.45179617788563</v>
      </c>
      <c r="S57" s="20">
        <v>545.66469033983333</v>
      </c>
      <c r="T57" s="20">
        <v>268.44862083482224</v>
      </c>
      <c r="U57" s="20">
        <v>316.64949999999999</v>
      </c>
      <c r="V57" s="20">
        <v>47.664000000000001</v>
      </c>
      <c r="W57" s="20">
        <v>321.69128362123337</v>
      </c>
      <c r="X57" s="20">
        <v>77.164425948625862</v>
      </c>
      <c r="Y57" s="20">
        <v>27.382718259800487</v>
      </c>
      <c r="Z57" s="20">
        <v>199.65949380743297</v>
      </c>
      <c r="AA57" s="20">
        <v>29.915444018432584</v>
      </c>
      <c r="AB57" s="20">
        <v>274.96525527127108</v>
      </c>
      <c r="AC57" s="20">
        <v>28.657089869248317</v>
      </c>
      <c r="AD57" s="20">
        <v>222.65426128994818</v>
      </c>
      <c r="AE57" s="20">
        <v>239.17788392455657</v>
      </c>
      <c r="AF57" s="20">
        <v>455.88767283972322</v>
      </c>
      <c r="AG57" s="20">
        <v>125.10191123145998</v>
      </c>
      <c r="AH57" s="20">
        <v>145.47069075519008</v>
      </c>
      <c r="AI57" s="20">
        <v>280.36169491000265</v>
      </c>
      <c r="AJ57" s="20"/>
      <c r="AK57" s="20"/>
      <c r="AL57" s="20"/>
      <c r="AM57" s="21"/>
    </row>
    <row r="58" spans="1:39" ht="19.5" customHeight="1" x14ac:dyDescent="0.25">
      <c r="A58" s="52" t="str">
        <f>CONCATENATE(C56," - ",D58,"%")</f>
        <v>CO emissions - 10%</v>
      </c>
      <c r="C58" s="123"/>
      <c r="D58" s="94">
        <v>10</v>
      </c>
      <c r="E58" s="64" t="e">
        <v>#N/A</v>
      </c>
      <c r="F58" s="64" t="e">
        <v>#N/A</v>
      </c>
      <c r="G58" s="64" t="e">
        <v>#N/A</v>
      </c>
      <c r="H58" s="64" t="e">
        <v>#N/A</v>
      </c>
      <c r="I58" s="64" t="e">
        <v>#N/A</v>
      </c>
      <c r="J58" s="64" t="e">
        <v>#N/A</v>
      </c>
      <c r="K58" s="64" t="e">
        <v>#N/A</v>
      </c>
      <c r="L58" s="64" t="e">
        <v>#N/A</v>
      </c>
      <c r="M58" s="64" t="e">
        <v>#N/A</v>
      </c>
      <c r="N58" s="64" t="e">
        <v>#N/A</v>
      </c>
      <c r="O58" s="64" t="e">
        <v>#N/A</v>
      </c>
      <c r="P58" s="64" t="e">
        <v>#N/A</v>
      </c>
      <c r="Q58" s="64">
        <v>338.24130326131689</v>
      </c>
      <c r="R58" s="64">
        <v>219.86714052531124</v>
      </c>
      <c r="S58" s="64" t="e">
        <v>#N/A</v>
      </c>
      <c r="T58" s="64" t="e">
        <v>#N/A</v>
      </c>
      <c r="U58" s="64" t="e">
        <v>#N/A</v>
      </c>
      <c r="V58" s="64" t="e">
        <v>#N/A</v>
      </c>
      <c r="W58" s="64" t="e">
        <v>#N/A</v>
      </c>
      <c r="X58" s="64" t="e">
        <v>#N/A</v>
      </c>
      <c r="Y58" s="64" t="e">
        <v>#N/A</v>
      </c>
      <c r="Z58" s="64" t="e">
        <v>#N/A</v>
      </c>
      <c r="AA58" s="64" t="e">
        <v>#N/A</v>
      </c>
      <c r="AB58" s="64" t="e">
        <v>#N/A</v>
      </c>
      <c r="AC58" s="64" t="e">
        <v>#N/A</v>
      </c>
      <c r="AD58" s="64" t="e">
        <v>#N/A</v>
      </c>
      <c r="AE58" s="64" t="e">
        <v>#N/A</v>
      </c>
      <c r="AF58" s="64" t="e">
        <v>#N/A</v>
      </c>
      <c r="AG58" s="64" t="e">
        <v>#N/A</v>
      </c>
      <c r="AH58" s="64" t="e">
        <v>#N/A</v>
      </c>
      <c r="AI58" s="64" t="e">
        <v>#N/A</v>
      </c>
      <c r="AJ58" s="64"/>
      <c r="AK58" s="64"/>
      <c r="AL58" s="64"/>
      <c r="AM58" s="107"/>
    </row>
    <row r="59" spans="1:39" x14ac:dyDescent="0.25">
      <c r="A59" s="52" t="str">
        <f>CONCATENATE(C56," - ",D59,"%")</f>
        <v>CO emissions - 20%</v>
      </c>
      <c r="C59" s="123"/>
      <c r="D59" s="94">
        <v>20</v>
      </c>
      <c r="E59" s="64" t="e">
        <v>#N/A</v>
      </c>
      <c r="F59" s="64" t="e">
        <v>#N/A</v>
      </c>
      <c r="G59" s="64" t="e">
        <v>#N/A</v>
      </c>
      <c r="H59" s="64" t="e">
        <v>#N/A</v>
      </c>
      <c r="I59" s="64" t="e">
        <v>#N/A</v>
      </c>
      <c r="J59" s="64" t="e">
        <v>#N/A</v>
      </c>
      <c r="K59" s="64" t="e">
        <v>#N/A</v>
      </c>
      <c r="L59" s="64" t="e">
        <v>#N/A</v>
      </c>
      <c r="M59" s="64" t="e">
        <v>#N/A</v>
      </c>
      <c r="N59" s="64" t="e">
        <v>#N/A</v>
      </c>
      <c r="O59" s="64" t="e">
        <v>#N/A</v>
      </c>
      <c r="P59" s="64" t="e">
        <v>#N/A</v>
      </c>
      <c r="Q59" s="64" t="e">
        <v>#N/A</v>
      </c>
      <c r="R59" s="64" t="e">
        <v>#N/A</v>
      </c>
      <c r="S59" s="64" t="e">
        <v>#N/A</v>
      </c>
      <c r="T59" s="64" t="e">
        <v>#N/A</v>
      </c>
      <c r="U59" s="64" t="e">
        <v>#N/A</v>
      </c>
      <c r="V59" s="64" t="e">
        <v>#N/A</v>
      </c>
      <c r="W59" s="64" t="e">
        <v>#N/A</v>
      </c>
      <c r="X59" s="64" t="e">
        <v>#N/A</v>
      </c>
      <c r="Y59" s="64" t="e">
        <v>#N/A</v>
      </c>
      <c r="Z59" s="64" t="e">
        <v>#N/A</v>
      </c>
      <c r="AA59" s="64" t="e">
        <v>#N/A</v>
      </c>
      <c r="AB59" s="64" t="e">
        <v>#N/A</v>
      </c>
      <c r="AC59" s="64" t="e">
        <v>#N/A</v>
      </c>
      <c r="AD59" s="64" t="e">
        <v>#N/A</v>
      </c>
      <c r="AE59" s="64" t="e">
        <v>#N/A</v>
      </c>
      <c r="AF59" s="64" t="e">
        <v>#N/A</v>
      </c>
      <c r="AG59" s="64">
        <v>110.00552780658911</v>
      </c>
      <c r="AH59" s="64" t="e">
        <v>#N/A</v>
      </c>
      <c r="AI59" s="64" t="e">
        <v>#N/A</v>
      </c>
      <c r="AJ59" s="64"/>
      <c r="AK59" s="64"/>
      <c r="AL59" s="64"/>
      <c r="AM59" s="107"/>
    </row>
    <row r="60" spans="1:39" x14ac:dyDescent="0.25">
      <c r="A60" s="52" t="str">
        <f>CONCATENATE(C56," - ",D60,"%")</f>
        <v>CO emissions - 23%</v>
      </c>
      <c r="C60" s="123"/>
      <c r="D60" s="94">
        <v>23</v>
      </c>
      <c r="E60" s="64" t="e">
        <v>#N/A</v>
      </c>
      <c r="F60" s="64" t="e">
        <v>#N/A</v>
      </c>
      <c r="G60" s="64">
        <v>593.58055010621013</v>
      </c>
      <c r="H60" s="64">
        <v>311.2098025674776</v>
      </c>
      <c r="I60" s="64">
        <v>3</v>
      </c>
      <c r="J60" s="64">
        <v>40.883954639585482</v>
      </c>
      <c r="K60" s="64">
        <v>165.49177907932815</v>
      </c>
      <c r="L60" s="64">
        <v>69.534175472514775</v>
      </c>
      <c r="M60" s="64">
        <v>19.700998413903424</v>
      </c>
      <c r="N60" s="64">
        <v>37</v>
      </c>
      <c r="O60" s="64">
        <v>13</v>
      </c>
      <c r="P60" s="64">
        <v>9</v>
      </c>
      <c r="Q60" s="64">
        <v>207.67417672138211</v>
      </c>
      <c r="R60" s="64">
        <v>121.32935772611214</v>
      </c>
      <c r="S60" s="64">
        <v>119.71469910809098</v>
      </c>
      <c r="T60" s="64">
        <v>130.06818168009281</v>
      </c>
      <c r="U60" s="64">
        <v>6.5888</v>
      </c>
      <c r="V60" s="64">
        <v>27.170999999999999</v>
      </c>
      <c r="W60" s="64">
        <v>92.349546318152846</v>
      </c>
      <c r="X60" s="64">
        <v>27.099841944664462</v>
      </c>
      <c r="Y60" s="64">
        <v>11.404326052584951</v>
      </c>
      <c r="Z60" s="64">
        <v>194.72902556267553</v>
      </c>
      <c r="AA60" s="64">
        <v>29.70008016822122</v>
      </c>
      <c r="AB60" s="64">
        <v>153.64910070793363</v>
      </c>
      <c r="AC60" s="64">
        <v>69.38280900473427</v>
      </c>
      <c r="AD60" s="64">
        <v>168.63236294948962</v>
      </c>
      <c r="AE60" s="64" t="e">
        <v>#N/A</v>
      </c>
      <c r="AF60" s="64">
        <v>362.6867571703267</v>
      </c>
      <c r="AG60" s="64" t="e">
        <v>#N/A</v>
      </c>
      <c r="AH60" s="64">
        <v>121.07856893964103</v>
      </c>
      <c r="AI60" s="64" t="e">
        <v>#N/A</v>
      </c>
      <c r="AJ60" s="64"/>
      <c r="AK60" s="64"/>
      <c r="AL60" s="64"/>
      <c r="AM60" s="107"/>
    </row>
    <row r="61" spans="1:39" x14ac:dyDescent="0.25">
      <c r="A61" s="52" t="str">
        <f>CONCATENATE(C56," - ",D61,"%")</f>
        <v>CO emissions - 30%</v>
      </c>
      <c r="C61" s="123"/>
      <c r="D61" s="94">
        <v>30</v>
      </c>
      <c r="E61" s="64" t="e">
        <v>#N/A</v>
      </c>
      <c r="F61" s="64" t="e">
        <v>#N/A</v>
      </c>
      <c r="G61" s="64" t="e">
        <v>#N/A</v>
      </c>
      <c r="H61" s="64" t="e">
        <v>#N/A</v>
      </c>
      <c r="I61" s="64" t="e">
        <v>#N/A</v>
      </c>
      <c r="J61" s="64" t="e">
        <v>#N/A</v>
      </c>
      <c r="K61" s="64" t="e">
        <v>#N/A</v>
      </c>
      <c r="L61" s="64" t="e">
        <v>#N/A</v>
      </c>
      <c r="M61" s="64" t="e">
        <v>#N/A</v>
      </c>
      <c r="N61" s="64" t="e">
        <v>#N/A</v>
      </c>
      <c r="O61" s="64" t="e">
        <v>#N/A</v>
      </c>
      <c r="P61" s="64" t="e">
        <v>#N/A</v>
      </c>
      <c r="Q61" s="64">
        <v>178.99443972440409</v>
      </c>
      <c r="R61" s="64">
        <v>84.040657735792067</v>
      </c>
      <c r="S61" s="64" t="e">
        <v>#N/A</v>
      </c>
      <c r="T61" s="64" t="e">
        <v>#N/A</v>
      </c>
      <c r="U61" s="64" t="e">
        <v>#N/A</v>
      </c>
      <c r="V61" s="64" t="e">
        <v>#N/A</v>
      </c>
      <c r="W61" s="64" t="e">
        <v>#N/A</v>
      </c>
      <c r="X61" s="64" t="e">
        <v>#N/A</v>
      </c>
      <c r="Y61" s="64" t="e">
        <v>#N/A</v>
      </c>
      <c r="Z61" s="64" t="e">
        <v>#N/A</v>
      </c>
      <c r="AA61" s="64" t="e">
        <v>#N/A</v>
      </c>
      <c r="AB61" s="64" t="e">
        <v>#N/A</v>
      </c>
      <c r="AC61" s="64" t="e">
        <v>#N/A</v>
      </c>
      <c r="AD61" s="64" t="e">
        <v>#N/A</v>
      </c>
      <c r="AE61" s="64" t="e">
        <v>#N/A</v>
      </c>
      <c r="AF61" s="64" t="e">
        <v>#N/A</v>
      </c>
      <c r="AG61" s="64">
        <v>92.785067307691136</v>
      </c>
      <c r="AH61" s="64" t="e">
        <v>#N/A</v>
      </c>
      <c r="AI61" s="64" t="e">
        <v>#N/A</v>
      </c>
      <c r="AJ61" s="64"/>
      <c r="AK61" s="64"/>
      <c r="AL61" s="64"/>
      <c r="AM61" s="107"/>
    </row>
    <row r="62" spans="1:39" x14ac:dyDescent="0.25">
      <c r="A62" s="52" t="str">
        <f>CONCATENATE(C56," - ",D62,"%")</f>
        <v>CO emissions - 40%</v>
      </c>
      <c r="C62" s="123"/>
      <c r="D62" s="94">
        <v>40</v>
      </c>
      <c r="E62" s="64" t="e">
        <v>#N/A</v>
      </c>
      <c r="F62" s="64" t="e">
        <v>#N/A</v>
      </c>
      <c r="G62" s="64">
        <v>443.62691946038643</v>
      </c>
      <c r="H62" s="64">
        <v>266.3936158524379</v>
      </c>
      <c r="I62" s="64">
        <v>1</v>
      </c>
      <c r="J62" s="64">
        <v>21.45888911588008</v>
      </c>
      <c r="K62" s="64">
        <v>64.798563712036952</v>
      </c>
      <c r="L62" s="64">
        <v>38.153791214248542</v>
      </c>
      <c r="M62" s="64" t="e">
        <v>#N/A</v>
      </c>
      <c r="N62" s="64">
        <v>5</v>
      </c>
      <c r="O62" s="64" t="e">
        <v>#N/A</v>
      </c>
      <c r="P62" s="64">
        <v>3</v>
      </c>
      <c r="Q62" s="64">
        <v>125.01563752909443</v>
      </c>
      <c r="R62" s="64">
        <v>74.920543927818926</v>
      </c>
      <c r="S62" s="64">
        <v>41.243151650590534</v>
      </c>
      <c r="T62" s="64">
        <v>39.064079937061869</v>
      </c>
      <c r="U62" s="64">
        <v>11.4816</v>
      </c>
      <c r="V62" s="64">
        <v>70.904399999999995</v>
      </c>
      <c r="W62" s="64">
        <v>32.317096845729246</v>
      </c>
      <c r="X62" s="64">
        <v>12.384400543261036</v>
      </c>
      <c r="Y62" s="64">
        <v>12.377136451035801</v>
      </c>
      <c r="Z62" s="64">
        <v>196.87860571737593</v>
      </c>
      <c r="AA62" s="64">
        <v>35.334102488352045</v>
      </c>
      <c r="AB62" s="64">
        <v>54.415329819848097</v>
      </c>
      <c r="AC62" s="64">
        <v>47.681486040508304</v>
      </c>
      <c r="AD62" s="64">
        <v>53.906173571368903</v>
      </c>
      <c r="AE62" s="64" t="e">
        <v>#N/A</v>
      </c>
      <c r="AF62" s="64">
        <v>240.46402767812782</v>
      </c>
      <c r="AG62" s="64">
        <v>88.811525066834619</v>
      </c>
      <c r="AH62" s="64">
        <v>83.745488683475372</v>
      </c>
      <c r="AI62" s="64">
        <v>476.19078584611623</v>
      </c>
      <c r="AJ62" s="64"/>
      <c r="AK62" s="64"/>
      <c r="AL62" s="64"/>
      <c r="AM62" s="107"/>
    </row>
    <row r="63" spans="1:39" x14ac:dyDescent="0.25">
      <c r="A63" s="52" t="str">
        <f>CONCATENATE(C56," - ",D63,"%")</f>
        <v>CO emissions - 50%</v>
      </c>
      <c r="C63" s="123"/>
      <c r="D63" s="94">
        <v>50</v>
      </c>
      <c r="E63" s="64" t="e">
        <v>#N/A</v>
      </c>
      <c r="F63" s="64" t="e">
        <v>#N/A</v>
      </c>
      <c r="G63" s="64" t="e">
        <v>#N/A</v>
      </c>
      <c r="H63" s="64" t="e">
        <v>#N/A</v>
      </c>
      <c r="I63" s="64" t="e">
        <v>#N/A</v>
      </c>
      <c r="J63" s="64" t="e">
        <v>#N/A</v>
      </c>
      <c r="K63" s="64" t="e">
        <v>#N/A</v>
      </c>
      <c r="L63" s="64" t="e">
        <v>#N/A</v>
      </c>
      <c r="M63" s="64" t="e">
        <v>#N/A</v>
      </c>
      <c r="N63" s="64" t="e">
        <v>#N/A</v>
      </c>
      <c r="O63" s="64" t="e">
        <v>#N/A</v>
      </c>
      <c r="P63" s="64" t="e">
        <v>#N/A</v>
      </c>
      <c r="Q63" s="64">
        <v>81.754416416361309</v>
      </c>
      <c r="R63" s="64">
        <v>51.161767616880006</v>
      </c>
      <c r="S63" s="64" t="e">
        <v>#N/A</v>
      </c>
      <c r="T63" s="64" t="e">
        <v>#N/A</v>
      </c>
      <c r="U63" s="64" t="e">
        <v>#N/A</v>
      </c>
      <c r="V63" s="64" t="e">
        <v>#N/A</v>
      </c>
      <c r="W63" s="64" t="e">
        <v>#N/A</v>
      </c>
      <c r="X63" s="64" t="e">
        <v>#N/A</v>
      </c>
      <c r="Y63" s="64" t="e">
        <v>#N/A</v>
      </c>
      <c r="Z63" s="64" t="e">
        <v>#N/A</v>
      </c>
      <c r="AA63" s="64" t="e">
        <v>#N/A</v>
      </c>
      <c r="AB63" s="64" t="e">
        <v>#N/A</v>
      </c>
      <c r="AC63" s="64" t="e">
        <v>#N/A</v>
      </c>
      <c r="AD63" s="64" t="e">
        <v>#N/A</v>
      </c>
      <c r="AE63" s="64" t="e">
        <v>#N/A</v>
      </c>
      <c r="AF63" s="64" t="e">
        <v>#N/A</v>
      </c>
      <c r="AG63" s="64">
        <v>72.859261358535932</v>
      </c>
      <c r="AH63" s="64" t="e">
        <v>#N/A</v>
      </c>
      <c r="AI63" s="64" t="e">
        <v>#N/A</v>
      </c>
      <c r="AJ63" s="64"/>
      <c r="AK63" s="64"/>
      <c r="AL63" s="64"/>
      <c r="AM63" s="107"/>
    </row>
    <row r="64" spans="1:39" ht="15.75" thickBot="1" x14ac:dyDescent="0.3">
      <c r="A64" s="52" t="str">
        <f>CONCATENATE(C56," - ",D64,"%")</f>
        <v>CO emissions - 60%</v>
      </c>
      <c r="C64" s="124"/>
      <c r="D64" s="95">
        <v>60</v>
      </c>
      <c r="E64" s="116">
        <v>20.565430613039187</v>
      </c>
      <c r="F64" s="116">
        <v>26.923637131268283</v>
      </c>
      <c r="G64" s="116" t="e">
        <v>#N/A</v>
      </c>
      <c r="H64" s="116" t="e">
        <v>#N/A</v>
      </c>
      <c r="I64" s="116" t="e">
        <v>#N/A</v>
      </c>
      <c r="J64" s="116" t="e">
        <v>#N/A</v>
      </c>
      <c r="K64" s="116" t="e">
        <v>#N/A</v>
      </c>
      <c r="L64" s="116" t="e">
        <v>#N/A</v>
      </c>
      <c r="M64" s="116" t="e">
        <v>#N/A</v>
      </c>
      <c r="N64" s="116" t="e">
        <v>#N/A</v>
      </c>
      <c r="O64" s="116" t="e">
        <v>#N/A</v>
      </c>
      <c r="P64" s="116" t="e">
        <v>#N/A</v>
      </c>
      <c r="Q64" s="116" t="e">
        <v>#N/A</v>
      </c>
      <c r="R64" s="116" t="e">
        <v>#N/A</v>
      </c>
      <c r="S64" s="116" t="e">
        <v>#N/A</v>
      </c>
      <c r="T64" s="116" t="e">
        <v>#N/A</v>
      </c>
      <c r="U64" s="116" t="e">
        <v>#N/A</v>
      </c>
      <c r="V64" s="116" t="e">
        <v>#N/A</v>
      </c>
      <c r="W64" s="116">
        <v>22.986179167691631</v>
      </c>
      <c r="X64" s="116" t="e">
        <v>#N/A</v>
      </c>
      <c r="Y64" s="116" t="e">
        <v>#N/A</v>
      </c>
      <c r="Z64" s="116" t="e">
        <v>#N/A</v>
      </c>
      <c r="AA64" s="116" t="e">
        <v>#N/A</v>
      </c>
      <c r="AB64" s="116" t="e">
        <v>#N/A</v>
      </c>
      <c r="AC64" s="116" t="e">
        <v>#N/A</v>
      </c>
      <c r="AD64" s="116" t="e">
        <v>#N/A</v>
      </c>
      <c r="AE64" s="116" t="e">
        <v>#N/A</v>
      </c>
      <c r="AF64" s="116" t="e">
        <v>#N/A</v>
      </c>
      <c r="AG64" s="116" t="e">
        <v>#N/A</v>
      </c>
      <c r="AH64" s="116" t="e">
        <v>#N/A</v>
      </c>
      <c r="AI64" s="116" t="e">
        <v>#N/A</v>
      </c>
      <c r="AJ64" s="116"/>
      <c r="AK64" s="116"/>
      <c r="AL64" s="116"/>
      <c r="AM64" s="108"/>
    </row>
    <row r="65" spans="1:39" ht="19.5" thickBot="1" x14ac:dyDescent="0.35">
      <c r="C65" s="40" t="str">
        <f>List!$B$8</f>
        <v>NOx emissions</v>
      </c>
      <c r="D65" s="45" t="s">
        <v>193</v>
      </c>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2"/>
    </row>
    <row r="66" spans="1:39" x14ac:dyDescent="0.25">
      <c r="A66" s="52" t="str">
        <f>CONCATENATE(C65," - ",D66,"%")</f>
        <v>NOx emissions - 0%</v>
      </c>
      <c r="C66" s="122" t="s">
        <v>124</v>
      </c>
      <c r="D66" s="11">
        <v>0</v>
      </c>
      <c r="E66" s="20">
        <v>78.877441209480835</v>
      </c>
      <c r="F66" s="20">
        <v>74.075509806927656</v>
      </c>
      <c r="G66" s="20">
        <v>71.806809053625727</v>
      </c>
      <c r="H66" s="20">
        <v>68.76796290245349</v>
      </c>
      <c r="I66" s="20" t="e">
        <v>#N/A</v>
      </c>
      <c r="J66" s="20">
        <v>65.79751243388597</v>
      </c>
      <c r="K66" s="20">
        <v>59.692148254217159</v>
      </c>
      <c r="L66" s="20">
        <v>75.277139105950525</v>
      </c>
      <c r="M66" s="20" t="e">
        <v>#N/A</v>
      </c>
      <c r="N66" s="20" t="e">
        <v>#N/A</v>
      </c>
      <c r="O66" s="20" t="e">
        <v>#N/A</v>
      </c>
      <c r="P66" s="20" t="e">
        <v>#N/A</v>
      </c>
      <c r="Q66" s="20">
        <v>66.187203772172737</v>
      </c>
      <c r="R66" s="20">
        <v>94.041658670021874</v>
      </c>
      <c r="S66" s="20">
        <v>76.356182567992974</v>
      </c>
      <c r="T66" s="20">
        <v>84.497631686146704</v>
      </c>
      <c r="U66" s="20">
        <v>40.1038</v>
      </c>
      <c r="V66" s="20">
        <v>21.7776</v>
      </c>
      <c r="W66" s="20">
        <v>73.799765066047641</v>
      </c>
      <c r="X66" s="20">
        <v>79.369123832872305</v>
      </c>
      <c r="Y66" s="20">
        <v>59.146671441169055</v>
      </c>
      <c r="Z66" s="20">
        <v>18.024104513370553</v>
      </c>
      <c r="AA66" s="20">
        <v>86.349112331074451</v>
      </c>
      <c r="AB66" s="20">
        <v>72.89412950688282</v>
      </c>
      <c r="AC66" s="20">
        <v>79.819400122300408</v>
      </c>
      <c r="AD66" s="20">
        <v>53.276135502413283</v>
      </c>
      <c r="AE66" s="20">
        <v>30.76613023847008</v>
      </c>
      <c r="AF66" s="20">
        <v>47.26381204860165</v>
      </c>
      <c r="AG66" s="20">
        <v>77.908469137867428</v>
      </c>
      <c r="AH66" s="20">
        <v>75.644759192698842</v>
      </c>
      <c r="AI66" s="20">
        <v>68.76796290245349</v>
      </c>
      <c r="AJ66" s="20"/>
      <c r="AK66" s="20"/>
      <c r="AL66" s="20"/>
      <c r="AM66" s="21"/>
    </row>
    <row r="67" spans="1:39" x14ac:dyDescent="0.25">
      <c r="A67" s="52" t="str">
        <f>CONCATENATE(C65," - ",D67,"%")</f>
        <v>NOx emissions - 10%</v>
      </c>
      <c r="C67" s="123"/>
      <c r="D67" s="94">
        <v>10</v>
      </c>
      <c r="E67" s="64" t="e">
        <v>#N/A</v>
      </c>
      <c r="F67" s="64" t="e">
        <v>#N/A</v>
      </c>
      <c r="G67" s="64" t="e">
        <v>#N/A</v>
      </c>
      <c r="H67" s="64" t="e">
        <v>#N/A</v>
      </c>
      <c r="I67" s="64" t="e">
        <v>#N/A</v>
      </c>
      <c r="J67" s="64" t="e">
        <v>#N/A</v>
      </c>
      <c r="K67" s="64" t="e">
        <v>#N/A</v>
      </c>
      <c r="L67" s="64" t="e">
        <v>#N/A</v>
      </c>
      <c r="M67" s="64" t="e">
        <v>#N/A</v>
      </c>
      <c r="N67" s="64" t="e">
        <v>#N/A</v>
      </c>
      <c r="O67" s="64" t="e">
        <v>#N/A</v>
      </c>
      <c r="P67" s="64" t="e">
        <v>#N/A</v>
      </c>
      <c r="Q67" s="64">
        <v>63.500018253775522</v>
      </c>
      <c r="R67" s="64">
        <v>95.275760894301541</v>
      </c>
      <c r="S67" s="64" t="e">
        <v>#N/A</v>
      </c>
      <c r="T67" s="64" t="e">
        <v>#N/A</v>
      </c>
      <c r="U67" s="64" t="e">
        <v>#N/A</v>
      </c>
      <c r="V67" s="64" t="e">
        <v>#N/A</v>
      </c>
      <c r="W67" s="64" t="e">
        <v>#N/A</v>
      </c>
      <c r="X67" s="64" t="e">
        <v>#N/A</v>
      </c>
      <c r="Y67" s="64" t="e">
        <v>#N/A</v>
      </c>
      <c r="Z67" s="64" t="e">
        <v>#N/A</v>
      </c>
      <c r="AA67" s="64" t="e">
        <v>#N/A</v>
      </c>
      <c r="AB67" s="64" t="e">
        <v>#N/A</v>
      </c>
      <c r="AC67" s="64" t="e">
        <v>#N/A</v>
      </c>
      <c r="AD67" s="64" t="e">
        <v>#N/A</v>
      </c>
      <c r="AE67" s="64" t="e">
        <v>#N/A</v>
      </c>
      <c r="AF67" s="64" t="e">
        <v>#N/A</v>
      </c>
      <c r="AG67" s="64" t="e">
        <v>#N/A</v>
      </c>
      <c r="AH67" s="64" t="e">
        <v>#N/A</v>
      </c>
      <c r="AI67" s="64" t="e">
        <v>#N/A</v>
      </c>
      <c r="AJ67" s="64"/>
      <c r="AK67" s="64"/>
      <c r="AL67" s="64"/>
      <c r="AM67" s="107"/>
    </row>
    <row r="68" spans="1:39" x14ac:dyDescent="0.25">
      <c r="A68" s="52" t="str">
        <f>CONCATENATE(C65," - ",D68,"%")</f>
        <v>NOx emissions - 20%</v>
      </c>
      <c r="C68" s="123"/>
      <c r="D68" s="94">
        <v>20</v>
      </c>
      <c r="E68" s="64" t="e">
        <v>#N/A</v>
      </c>
      <c r="F68" s="64" t="e">
        <v>#N/A</v>
      </c>
      <c r="G68" s="64" t="e">
        <v>#N/A</v>
      </c>
      <c r="H68" s="64" t="e">
        <v>#N/A</v>
      </c>
      <c r="I68" s="64" t="e">
        <v>#N/A</v>
      </c>
      <c r="J68" s="64" t="e">
        <v>#N/A</v>
      </c>
      <c r="K68" s="64" t="e">
        <v>#N/A</v>
      </c>
      <c r="L68" s="64" t="e">
        <v>#N/A</v>
      </c>
      <c r="M68" s="64" t="e">
        <v>#N/A</v>
      </c>
      <c r="N68" s="64" t="e">
        <v>#N/A</v>
      </c>
      <c r="O68" s="64" t="e">
        <v>#N/A</v>
      </c>
      <c r="P68" s="64" t="e">
        <v>#N/A</v>
      </c>
      <c r="Q68" s="64" t="e">
        <v>#N/A</v>
      </c>
      <c r="R68" s="64" t="e">
        <v>#N/A</v>
      </c>
      <c r="S68" s="64" t="e">
        <v>#N/A</v>
      </c>
      <c r="T68" s="64" t="e">
        <v>#N/A</v>
      </c>
      <c r="U68" s="64" t="e">
        <v>#N/A</v>
      </c>
      <c r="V68" s="64" t="e">
        <v>#N/A</v>
      </c>
      <c r="W68" s="64" t="e">
        <v>#N/A</v>
      </c>
      <c r="X68" s="64" t="e">
        <v>#N/A</v>
      </c>
      <c r="Y68" s="64" t="e">
        <v>#N/A</v>
      </c>
      <c r="Z68" s="64" t="e">
        <v>#N/A</v>
      </c>
      <c r="AA68" s="64" t="e">
        <v>#N/A</v>
      </c>
      <c r="AB68" s="64" t="e">
        <v>#N/A</v>
      </c>
      <c r="AC68" s="64" t="e">
        <v>#N/A</v>
      </c>
      <c r="AD68" s="64" t="e">
        <v>#N/A</v>
      </c>
      <c r="AE68" s="64" t="e">
        <v>#N/A</v>
      </c>
      <c r="AF68" s="64" t="e">
        <v>#N/A</v>
      </c>
      <c r="AG68" s="64">
        <v>69.248742334752706</v>
      </c>
      <c r="AH68" s="64" t="e">
        <v>#N/A</v>
      </c>
      <c r="AI68" s="64" t="e">
        <v>#N/A</v>
      </c>
      <c r="AJ68" s="64"/>
      <c r="AK68" s="64"/>
      <c r="AL68" s="64"/>
      <c r="AM68" s="107"/>
    </row>
    <row r="69" spans="1:39" x14ac:dyDescent="0.25">
      <c r="A69" s="52" t="str">
        <f>CONCATENATE(C65," - ",D69,"%")</f>
        <v>NOx emissions - 23%</v>
      </c>
      <c r="C69" s="123"/>
      <c r="D69" s="94">
        <v>23</v>
      </c>
      <c r="E69" s="64" t="e">
        <v>#N/A</v>
      </c>
      <c r="F69" s="64" t="e">
        <v>#N/A</v>
      </c>
      <c r="G69" s="64">
        <v>69.997706380449301</v>
      </c>
      <c r="H69" s="64">
        <v>65.517853172100544</v>
      </c>
      <c r="I69" s="64" t="e">
        <v>#N/A</v>
      </c>
      <c r="J69" s="64">
        <v>66.278369763657906</v>
      </c>
      <c r="K69" s="64">
        <v>60.394988342168602</v>
      </c>
      <c r="L69" s="64">
        <v>68.523145897944502</v>
      </c>
      <c r="M69" s="64" t="e">
        <v>#N/A</v>
      </c>
      <c r="N69" s="64" t="e">
        <v>#N/A</v>
      </c>
      <c r="O69" s="64" t="e">
        <v>#N/A</v>
      </c>
      <c r="P69" s="64" t="e">
        <v>#N/A</v>
      </c>
      <c r="Q69" s="64">
        <v>62.302253016414639</v>
      </c>
      <c r="R69" s="64">
        <v>91.774770587700203</v>
      </c>
      <c r="S69" s="64">
        <v>79.166549865963162</v>
      </c>
      <c r="T69" s="64">
        <v>82.964838444173296</v>
      </c>
      <c r="U69" s="64">
        <v>22.270499999999998</v>
      </c>
      <c r="V69" s="64">
        <v>12.168699999999999</v>
      </c>
      <c r="W69" s="64">
        <v>73.393586810742519</v>
      </c>
      <c r="X69" s="64">
        <v>75.082503270217401</v>
      </c>
      <c r="Y69" s="64">
        <v>56.451413960295511</v>
      </c>
      <c r="Z69" s="64">
        <v>19.456331877110649</v>
      </c>
      <c r="AA69" s="64">
        <v>71.357573644804532</v>
      </c>
      <c r="AB69" s="64">
        <v>78.583891201767585</v>
      </c>
      <c r="AC69" s="64">
        <v>53.231401006910886</v>
      </c>
      <c r="AD69" s="64">
        <v>39.782184293951801</v>
      </c>
      <c r="AE69" s="64" t="e">
        <v>#N/A</v>
      </c>
      <c r="AF69" s="64">
        <v>37.184986051052867</v>
      </c>
      <c r="AG69" s="64" t="e">
        <v>#N/A</v>
      </c>
      <c r="AH69" s="64">
        <v>66.593212916802571</v>
      </c>
      <c r="AI69" s="64" t="e">
        <v>#N/A</v>
      </c>
      <c r="AJ69" s="64"/>
      <c r="AK69" s="64"/>
      <c r="AL69" s="64"/>
      <c r="AM69" s="107"/>
    </row>
    <row r="70" spans="1:39" x14ac:dyDescent="0.25">
      <c r="A70" s="52" t="str">
        <f>CONCATENATE(C65," - ",D70,"%")</f>
        <v>NOx emissions - 30%</v>
      </c>
      <c r="C70" s="123"/>
      <c r="D70" s="94">
        <v>30</v>
      </c>
      <c r="E70" s="64" t="e">
        <v>#N/A</v>
      </c>
      <c r="F70" s="64" t="e">
        <v>#N/A</v>
      </c>
      <c r="G70" s="64" t="e">
        <v>#N/A</v>
      </c>
      <c r="H70" s="64" t="e">
        <v>#N/A</v>
      </c>
      <c r="I70" s="64" t="e">
        <v>#N/A</v>
      </c>
      <c r="J70" s="64" t="e">
        <v>#N/A</v>
      </c>
      <c r="K70" s="64" t="e">
        <v>#N/A</v>
      </c>
      <c r="L70" s="64" t="e">
        <v>#N/A</v>
      </c>
      <c r="M70" s="64" t="e">
        <v>#N/A</v>
      </c>
      <c r="N70" s="64" t="e">
        <v>#N/A</v>
      </c>
      <c r="O70" s="64" t="e">
        <v>#N/A</v>
      </c>
      <c r="P70" s="64" t="e">
        <v>#N/A</v>
      </c>
      <c r="Q70" s="64">
        <v>63.174508138024969</v>
      </c>
      <c r="R70" s="64">
        <v>93.091190107338917</v>
      </c>
      <c r="S70" s="64" t="e">
        <v>#N/A</v>
      </c>
      <c r="T70" s="64" t="e">
        <v>#N/A</v>
      </c>
      <c r="U70" s="64" t="e">
        <v>#N/A</v>
      </c>
      <c r="V70" s="64" t="e">
        <v>#N/A</v>
      </c>
      <c r="W70" s="64" t="e">
        <v>#N/A</v>
      </c>
      <c r="X70" s="64" t="e">
        <v>#N/A</v>
      </c>
      <c r="Y70" s="64" t="e">
        <v>#N/A</v>
      </c>
      <c r="Z70" s="64" t="e">
        <v>#N/A</v>
      </c>
      <c r="AA70" s="64" t="e">
        <v>#N/A</v>
      </c>
      <c r="AB70" s="64" t="e">
        <v>#N/A</v>
      </c>
      <c r="AC70" s="64" t="e">
        <v>#N/A</v>
      </c>
      <c r="AD70" s="64" t="e">
        <v>#N/A</v>
      </c>
      <c r="AE70" s="64" t="e">
        <v>#N/A</v>
      </c>
      <c r="AF70" s="64" t="e">
        <v>#N/A</v>
      </c>
      <c r="AG70" s="64" t="e">
        <v>#N/A</v>
      </c>
      <c r="AH70" s="64" t="e">
        <v>#N/A</v>
      </c>
      <c r="AI70" s="64" t="e">
        <v>#N/A</v>
      </c>
      <c r="AJ70" s="64"/>
      <c r="AK70" s="64"/>
      <c r="AL70" s="64"/>
      <c r="AM70" s="107"/>
    </row>
    <row r="71" spans="1:39" x14ac:dyDescent="0.25">
      <c r="A71" s="52" t="str">
        <f>CONCATENATE(C65," - ",D71,"%")</f>
        <v>NOx emissions - 40%</v>
      </c>
      <c r="C71" s="123"/>
      <c r="D71" s="94">
        <v>40</v>
      </c>
      <c r="E71" s="64" t="e">
        <v>#N/A</v>
      </c>
      <c r="F71" s="64" t="e">
        <v>#N/A</v>
      </c>
      <c r="G71" s="64">
        <v>63.789491687114392</v>
      </c>
      <c r="H71" s="64">
        <v>63.427051393437601</v>
      </c>
      <c r="I71" s="64" t="e">
        <v>#N/A</v>
      </c>
      <c r="J71" s="64">
        <v>63.301426523251365</v>
      </c>
      <c r="K71" s="64">
        <v>63.639257640200931</v>
      </c>
      <c r="L71" s="64">
        <v>65.840758568257584</v>
      </c>
      <c r="M71" s="64" t="e">
        <v>#N/A</v>
      </c>
      <c r="N71" s="64" t="e">
        <v>#N/A</v>
      </c>
      <c r="O71" s="64" t="e">
        <v>#N/A</v>
      </c>
      <c r="P71" s="64" t="e">
        <v>#N/A</v>
      </c>
      <c r="Q71" s="64">
        <v>61.037046558322579</v>
      </c>
      <c r="R71" s="64">
        <v>93.650679909773658</v>
      </c>
      <c r="S71" s="64">
        <v>78.117813357580104</v>
      </c>
      <c r="T71" s="64">
        <v>80.076522405988356</v>
      </c>
      <c r="U71" s="64">
        <v>25.730899999999998</v>
      </c>
      <c r="V71" s="64">
        <v>27.002300000000002</v>
      </c>
      <c r="W71" s="64">
        <v>63.55695712993419</v>
      </c>
      <c r="X71" s="64">
        <v>72.242336502356054</v>
      </c>
      <c r="Y71" s="64">
        <v>55.426171739190693</v>
      </c>
      <c r="Z71" s="64">
        <v>16.955556370569813</v>
      </c>
      <c r="AA71" s="64">
        <v>57.093001931469921</v>
      </c>
      <c r="AB71" s="64">
        <v>80.151319068172384</v>
      </c>
      <c r="AC71" s="64">
        <v>57.490587770732134</v>
      </c>
      <c r="AD71" s="64">
        <v>32.009063929017977</v>
      </c>
      <c r="AE71" s="64" t="e">
        <v>#N/A</v>
      </c>
      <c r="AF71" s="64">
        <v>29.4606132877908</v>
      </c>
      <c r="AG71" s="64">
        <v>61.2834507247617</v>
      </c>
      <c r="AH71" s="64">
        <v>50.247293210085225</v>
      </c>
      <c r="AI71" s="64">
        <v>58.548047440096248</v>
      </c>
      <c r="AJ71" s="64"/>
      <c r="AK71" s="64"/>
      <c r="AL71" s="64"/>
      <c r="AM71" s="107"/>
    </row>
    <row r="72" spans="1:39" x14ac:dyDescent="0.25">
      <c r="A72" s="52" t="str">
        <f>CONCATENATE(C65," - ",D72,"%")</f>
        <v>NOx emissions - 50%</v>
      </c>
      <c r="C72" s="123"/>
      <c r="D72" s="94">
        <v>50</v>
      </c>
      <c r="E72" s="64" t="e">
        <v>#N/A</v>
      </c>
      <c r="F72" s="64" t="e">
        <v>#N/A</v>
      </c>
      <c r="G72" s="64" t="e">
        <v>#N/A</v>
      </c>
      <c r="H72" s="64" t="e">
        <v>#N/A</v>
      </c>
      <c r="I72" s="64" t="e">
        <v>#N/A</v>
      </c>
      <c r="J72" s="64" t="e">
        <v>#N/A</v>
      </c>
      <c r="K72" s="64" t="e">
        <v>#N/A</v>
      </c>
      <c r="L72" s="64" t="e">
        <v>#N/A</v>
      </c>
      <c r="M72" s="64" t="e">
        <v>#N/A</v>
      </c>
      <c r="N72" s="64" t="e">
        <v>#N/A</v>
      </c>
      <c r="O72" s="64" t="e">
        <v>#N/A</v>
      </c>
      <c r="P72" s="64" t="e">
        <v>#N/A</v>
      </c>
      <c r="Q72" s="64">
        <v>59.953238705331628</v>
      </c>
      <c r="R72" s="64">
        <v>89.533093329540023</v>
      </c>
      <c r="S72" s="64" t="e">
        <v>#N/A</v>
      </c>
      <c r="T72" s="64" t="e">
        <v>#N/A</v>
      </c>
      <c r="U72" s="64" t="e">
        <v>#N/A</v>
      </c>
      <c r="V72" s="64" t="e">
        <v>#N/A</v>
      </c>
      <c r="W72" s="64" t="e">
        <v>#N/A</v>
      </c>
      <c r="X72" s="64" t="e">
        <v>#N/A</v>
      </c>
      <c r="Y72" s="64" t="e">
        <v>#N/A</v>
      </c>
      <c r="Z72" s="64" t="e">
        <v>#N/A</v>
      </c>
      <c r="AA72" s="64" t="e">
        <v>#N/A</v>
      </c>
      <c r="AB72" s="64" t="e">
        <v>#N/A</v>
      </c>
      <c r="AC72" s="64" t="e">
        <v>#N/A</v>
      </c>
      <c r="AD72" s="64" t="e">
        <v>#N/A</v>
      </c>
      <c r="AE72" s="64" t="e">
        <v>#N/A</v>
      </c>
      <c r="AF72" s="64" t="e">
        <v>#N/A</v>
      </c>
      <c r="AG72" s="64">
        <v>56.111633879905362</v>
      </c>
      <c r="AH72" s="64" t="e">
        <v>#N/A</v>
      </c>
      <c r="AI72" s="64" t="e">
        <v>#N/A</v>
      </c>
      <c r="AJ72" s="64"/>
      <c r="AK72" s="64"/>
      <c r="AL72" s="64"/>
      <c r="AM72" s="107"/>
    </row>
    <row r="73" spans="1:39" ht="15.75" thickBot="1" x14ac:dyDescent="0.3">
      <c r="A73" s="52" t="str">
        <f>CONCATENATE(C65," - ",D73,"%")</f>
        <v>NOx emissions - 60%</v>
      </c>
      <c r="C73" s="124"/>
      <c r="D73" s="95">
        <v>60</v>
      </c>
      <c r="E73" s="116">
        <v>73.725128612782001</v>
      </c>
      <c r="F73" s="116">
        <v>45.860254120820102</v>
      </c>
      <c r="G73" s="116" t="e">
        <v>#N/A</v>
      </c>
      <c r="H73" s="116" t="e">
        <v>#N/A</v>
      </c>
      <c r="I73" s="116" t="e">
        <v>#N/A</v>
      </c>
      <c r="J73" s="116" t="e">
        <v>#N/A</v>
      </c>
      <c r="K73" s="116" t="e">
        <v>#N/A</v>
      </c>
      <c r="L73" s="116" t="e">
        <v>#N/A</v>
      </c>
      <c r="M73" s="116" t="e">
        <v>#N/A</v>
      </c>
      <c r="N73" s="116" t="e">
        <v>#N/A</v>
      </c>
      <c r="O73" s="116" t="e">
        <v>#N/A</v>
      </c>
      <c r="P73" s="116" t="e">
        <v>#N/A</v>
      </c>
      <c r="Q73" s="116" t="e">
        <v>#N/A</v>
      </c>
      <c r="R73" s="116" t="e">
        <v>#N/A</v>
      </c>
      <c r="S73" s="116" t="e">
        <v>#N/A</v>
      </c>
      <c r="T73" s="116" t="e">
        <v>#N/A</v>
      </c>
      <c r="U73" s="116" t="e">
        <v>#N/A</v>
      </c>
      <c r="V73" s="116" t="e">
        <v>#N/A</v>
      </c>
      <c r="W73" s="116">
        <v>52.86821208569075</v>
      </c>
      <c r="X73" s="116" t="e">
        <v>#N/A</v>
      </c>
      <c r="Y73" s="116" t="e">
        <v>#N/A</v>
      </c>
      <c r="Z73" s="116" t="e">
        <v>#N/A</v>
      </c>
      <c r="AA73" s="116" t="e">
        <v>#N/A</v>
      </c>
      <c r="AB73" s="116" t="e">
        <v>#N/A</v>
      </c>
      <c r="AC73" s="116" t="e">
        <v>#N/A</v>
      </c>
      <c r="AD73" s="116" t="e">
        <v>#N/A</v>
      </c>
      <c r="AE73" s="116" t="e">
        <v>#N/A</v>
      </c>
      <c r="AF73" s="116" t="e">
        <v>#N/A</v>
      </c>
      <c r="AG73" s="116">
        <v>53.994873367838906</v>
      </c>
      <c r="AH73" s="116" t="e">
        <v>#N/A</v>
      </c>
      <c r="AI73" s="116" t="e">
        <v>#N/A</v>
      </c>
      <c r="AJ73" s="116"/>
      <c r="AK73" s="116"/>
      <c r="AL73" s="116"/>
      <c r="AM73" s="108"/>
    </row>
    <row r="74" spans="1:39" ht="19.5" thickBot="1" x14ac:dyDescent="0.35">
      <c r="C74" s="40" t="str">
        <f>List!$B$5</f>
        <v>Qtest (input)</v>
      </c>
      <c r="D74" s="45" t="s">
        <v>194</v>
      </c>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2"/>
    </row>
    <row r="75" spans="1:39" x14ac:dyDescent="0.25">
      <c r="A75" s="52" t="str">
        <f>CONCATENATE(C74," - ",D75,"%")</f>
        <v>Qtest (input) - 0%</v>
      </c>
      <c r="C75" s="122" t="s">
        <v>124</v>
      </c>
      <c r="D75" s="11">
        <v>0</v>
      </c>
      <c r="E75" s="20">
        <v>2.7718778151090158</v>
      </c>
      <c r="F75" s="20">
        <v>0.8980683714891522</v>
      </c>
      <c r="G75" s="20">
        <v>2.777409724196759</v>
      </c>
      <c r="H75" s="20">
        <v>0.84078049473983518</v>
      </c>
      <c r="I75" s="20">
        <v>2.3107209222627101</v>
      </c>
      <c r="J75" s="20">
        <v>0.83800781127836976</v>
      </c>
      <c r="K75" s="20">
        <v>2.5248330223906694</v>
      </c>
      <c r="L75" s="20">
        <v>0.8530495980845374</v>
      </c>
      <c r="M75" s="20">
        <v>1.5279052628839143</v>
      </c>
      <c r="N75" s="20">
        <v>3.8009001292729478</v>
      </c>
      <c r="O75" s="20">
        <v>4.9515398818752594</v>
      </c>
      <c r="P75" s="20">
        <v>0.9148568549366648</v>
      </c>
      <c r="Q75" s="20">
        <v>4.3845737517310361</v>
      </c>
      <c r="R75" s="20">
        <v>5.4943102727514761</v>
      </c>
      <c r="S75" s="20">
        <v>3.2031841919792829</v>
      </c>
      <c r="T75" s="20">
        <v>3.3590405075526908</v>
      </c>
      <c r="U75" s="20">
        <v>2.3767415200416449</v>
      </c>
      <c r="V75" s="20">
        <v>0.94786715382613218</v>
      </c>
      <c r="W75" s="20">
        <v>6.3521246577303474</v>
      </c>
      <c r="X75" s="20">
        <v>2.5068504911136862</v>
      </c>
      <c r="Y75" s="20">
        <v>0.78903707921624966</v>
      </c>
      <c r="Z75" s="20">
        <v>2.071895526575295</v>
      </c>
      <c r="AA75" s="20">
        <v>1.4141759460192282</v>
      </c>
      <c r="AB75" s="20">
        <v>3.5448064779765973</v>
      </c>
      <c r="AC75" s="20">
        <v>2.9754428697426634</v>
      </c>
      <c r="AD75" s="20">
        <v>2.2729948663890331</v>
      </c>
      <c r="AE75" s="20">
        <v>0.93220157673394799</v>
      </c>
      <c r="AF75" s="20">
        <v>0.866948112134308</v>
      </c>
      <c r="AG75" s="20">
        <v>2.5225395848967498</v>
      </c>
      <c r="AH75" s="20">
        <v>2.3822324999999998</v>
      </c>
      <c r="AI75" s="20" t="e">
        <v>#N/A</v>
      </c>
      <c r="AJ75" s="20"/>
      <c r="AK75" s="20"/>
      <c r="AL75" s="20"/>
      <c r="AM75" s="21"/>
    </row>
    <row r="76" spans="1:39" x14ac:dyDescent="0.25">
      <c r="A76" s="52" t="str">
        <f>CONCATENATE(C74," - ",D76,"%")</f>
        <v>Qtest (input) - 10%</v>
      </c>
      <c r="C76" s="123"/>
      <c r="D76" s="94">
        <v>10</v>
      </c>
      <c r="E76" s="64" t="e">
        <v>#N/A</v>
      </c>
      <c r="F76" s="64" t="e">
        <v>#N/A</v>
      </c>
      <c r="G76" s="64" t="e">
        <v>#N/A</v>
      </c>
      <c r="H76" s="64" t="e">
        <v>#N/A</v>
      </c>
      <c r="I76" s="64" t="e">
        <v>#N/A</v>
      </c>
      <c r="J76" s="64" t="e">
        <v>#N/A</v>
      </c>
      <c r="K76" s="64" t="e">
        <v>#N/A</v>
      </c>
      <c r="L76" s="64" t="e">
        <v>#N/A</v>
      </c>
      <c r="M76" s="64" t="e">
        <v>#N/A</v>
      </c>
      <c r="N76" s="64" t="e">
        <v>#N/A</v>
      </c>
      <c r="O76" s="64" t="e">
        <v>#N/A</v>
      </c>
      <c r="P76" s="64" t="e">
        <v>#N/A</v>
      </c>
      <c r="Q76" s="64">
        <v>4.2116930627297302</v>
      </c>
      <c r="R76" s="64">
        <v>5.3130034899333562</v>
      </c>
      <c r="S76" s="64" t="e">
        <v>#N/A</v>
      </c>
      <c r="T76" s="64" t="e">
        <v>#N/A</v>
      </c>
      <c r="U76" s="64" t="e">
        <v>#N/A</v>
      </c>
      <c r="V76" s="64" t="e">
        <v>#N/A</v>
      </c>
      <c r="W76" s="64" t="e">
        <v>#N/A</v>
      </c>
      <c r="X76" s="64" t="e">
        <v>#N/A</v>
      </c>
      <c r="Y76" s="64" t="e">
        <v>#N/A</v>
      </c>
      <c r="Z76" s="64" t="e">
        <v>#N/A</v>
      </c>
      <c r="AA76" s="64" t="e">
        <v>#N/A</v>
      </c>
      <c r="AB76" s="64" t="e">
        <v>#N/A</v>
      </c>
      <c r="AC76" s="64" t="e">
        <v>#N/A</v>
      </c>
      <c r="AD76" s="64" t="e">
        <v>#N/A</v>
      </c>
      <c r="AE76" s="64" t="e">
        <v>#N/A</v>
      </c>
      <c r="AF76" s="64" t="e">
        <v>#N/A</v>
      </c>
      <c r="AG76" s="64" t="e">
        <v>#N/A</v>
      </c>
      <c r="AH76" s="64" t="e">
        <v>#N/A</v>
      </c>
      <c r="AI76" s="64" t="e">
        <v>#N/A</v>
      </c>
      <c r="AJ76" s="64"/>
      <c r="AK76" s="64"/>
      <c r="AL76" s="64"/>
      <c r="AM76" s="107"/>
    </row>
    <row r="77" spans="1:39" x14ac:dyDescent="0.25">
      <c r="A77" s="52" t="str">
        <f>CONCATENATE(C74," - ",D77,"%")</f>
        <v>Qtest (input) - 20%</v>
      </c>
      <c r="C77" s="123"/>
      <c r="D77" s="94">
        <v>20</v>
      </c>
      <c r="E77" s="64" t="e">
        <v>#N/A</v>
      </c>
      <c r="F77" s="64" t="e">
        <v>#N/A</v>
      </c>
      <c r="G77" s="64" t="e">
        <v>#N/A</v>
      </c>
      <c r="H77" s="64" t="e">
        <v>#N/A</v>
      </c>
      <c r="I77" s="64" t="e">
        <v>#N/A</v>
      </c>
      <c r="J77" s="64" t="e">
        <v>#N/A</v>
      </c>
      <c r="K77" s="64" t="e">
        <v>#N/A</v>
      </c>
      <c r="L77" s="64" t="e">
        <v>#N/A</v>
      </c>
      <c r="M77" s="64" t="e">
        <v>#N/A</v>
      </c>
      <c r="N77" s="64" t="e">
        <v>#N/A</v>
      </c>
      <c r="O77" s="64" t="e">
        <v>#N/A</v>
      </c>
      <c r="P77" s="64" t="e">
        <v>#N/A</v>
      </c>
      <c r="Q77" s="64" t="e">
        <v>#N/A</v>
      </c>
      <c r="R77" s="64" t="e">
        <v>#N/A</v>
      </c>
      <c r="S77" s="64" t="e">
        <v>#N/A</v>
      </c>
      <c r="T77" s="64" t="e">
        <v>#N/A</v>
      </c>
      <c r="U77" s="64" t="e">
        <v>#N/A</v>
      </c>
      <c r="V77" s="64" t="e">
        <v>#N/A</v>
      </c>
      <c r="W77" s="64" t="e">
        <v>#N/A</v>
      </c>
      <c r="X77" s="64" t="e">
        <v>#N/A</v>
      </c>
      <c r="Y77" s="64" t="e">
        <v>#N/A</v>
      </c>
      <c r="Z77" s="64" t="e">
        <v>#N/A</v>
      </c>
      <c r="AA77" s="64" t="e">
        <v>#N/A</v>
      </c>
      <c r="AB77" s="64" t="e">
        <v>#N/A</v>
      </c>
      <c r="AC77" s="64" t="e">
        <v>#N/A</v>
      </c>
      <c r="AD77" s="64" t="e">
        <v>#N/A</v>
      </c>
      <c r="AE77" s="64" t="e">
        <v>#N/A</v>
      </c>
      <c r="AF77" s="64" t="e">
        <v>#N/A</v>
      </c>
      <c r="AG77" s="64">
        <v>1.6329437804132598</v>
      </c>
      <c r="AH77" s="64" t="e">
        <v>#N/A</v>
      </c>
      <c r="AI77" s="64" t="e">
        <v>#N/A</v>
      </c>
      <c r="AJ77" s="64"/>
      <c r="AK77" s="64"/>
      <c r="AL77" s="64"/>
      <c r="AM77" s="107"/>
    </row>
    <row r="78" spans="1:39" x14ac:dyDescent="0.25">
      <c r="A78" s="52" t="str">
        <f>CONCATENATE(C74," - ",D78,"%")</f>
        <v>Qtest (input) - 23%</v>
      </c>
      <c r="C78" s="123"/>
      <c r="D78" s="94">
        <v>23</v>
      </c>
      <c r="E78" s="64" t="e">
        <v>#N/A</v>
      </c>
      <c r="F78" s="64" t="e">
        <v>#N/A</v>
      </c>
      <c r="G78" s="64">
        <v>2.5793159416169082</v>
      </c>
      <c r="H78" s="64">
        <v>0.75567333270148151</v>
      </c>
      <c r="I78" s="64">
        <v>2.1018698982543813</v>
      </c>
      <c r="J78" s="64">
        <v>0.78244669515689536</v>
      </c>
      <c r="K78" s="64">
        <v>2.3400572329121063</v>
      </c>
      <c r="L78" s="64" t="e">
        <v>#N/A</v>
      </c>
      <c r="M78" s="64">
        <v>1.4088618142547282</v>
      </c>
      <c r="N78" s="64">
        <v>3.6092190297761579</v>
      </c>
      <c r="O78" s="64">
        <v>4.5715514844265135</v>
      </c>
      <c r="P78" s="64">
        <v>0.82589821271559938</v>
      </c>
      <c r="Q78" s="64">
        <v>4.0747190583477444</v>
      </c>
      <c r="R78" s="64">
        <v>5.0594637454143419</v>
      </c>
      <c r="S78" s="64">
        <v>2.9386885203861901</v>
      </c>
      <c r="T78" s="64">
        <v>3.0853130669466426</v>
      </c>
      <c r="U78" s="64">
        <v>2.1924422615087629</v>
      </c>
      <c r="V78" s="64">
        <v>0.87935139080730518</v>
      </c>
      <c r="W78" s="64">
        <v>5.7166861184252982</v>
      </c>
      <c r="X78" s="64">
        <v>2.2349900263029565</v>
      </c>
      <c r="Y78" s="64">
        <v>0.74808515487539295</v>
      </c>
      <c r="Z78" s="64">
        <v>1.9147410967535432</v>
      </c>
      <c r="AA78" s="64">
        <v>1.356012039757889</v>
      </c>
      <c r="AB78" s="64">
        <v>3.2628597418277874</v>
      </c>
      <c r="AC78" s="64">
        <v>2.7405991934100515</v>
      </c>
      <c r="AD78" s="64">
        <v>2.1017894514339184</v>
      </c>
      <c r="AE78" s="64" t="e">
        <v>#N/A</v>
      </c>
      <c r="AF78" s="64">
        <v>0.79119722564937245</v>
      </c>
      <c r="AG78" s="64" t="e">
        <v>#N/A</v>
      </c>
      <c r="AH78" s="64">
        <v>1.5313865111111109</v>
      </c>
      <c r="AI78" s="64" t="e">
        <v>#N/A</v>
      </c>
      <c r="AJ78" s="64"/>
      <c r="AK78" s="64"/>
      <c r="AL78" s="64"/>
      <c r="AM78" s="107"/>
    </row>
    <row r="79" spans="1:39" x14ac:dyDescent="0.25">
      <c r="A79" s="52" t="str">
        <f>CONCATENATE(C74," - ",D79,"%")</f>
        <v>Qtest (input) - 30%</v>
      </c>
      <c r="C79" s="123"/>
      <c r="D79" s="94">
        <v>30</v>
      </c>
      <c r="E79" s="64" t="e">
        <v>#N/A</v>
      </c>
      <c r="F79" s="64" t="e">
        <v>#N/A</v>
      </c>
      <c r="G79" s="64" t="e">
        <v>#N/A</v>
      </c>
      <c r="H79" s="64" t="e">
        <v>#N/A</v>
      </c>
      <c r="I79" s="64" t="e">
        <v>#N/A</v>
      </c>
      <c r="J79" s="64" t="e">
        <v>#N/A</v>
      </c>
      <c r="K79" s="64" t="e">
        <v>#N/A</v>
      </c>
      <c r="L79" s="64" t="e">
        <v>#N/A</v>
      </c>
      <c r="M79" s="64" t="e">
        <v>#N/A</v>
      </c>
      <c r="N79" s="64" t="e">
        <v>#N/A</v>
      </c>
      <c r="O79" s="64" t="e">
        <v>#N/A</v>
      </c>
      <c r="P79" s="64" t="e">
        <v>#N/A</v>
      </c>
      <c r="Q79" s="64">
        <v>3.968498962728725</v>
      </c>
      <c r="R79" s="64">
        <v>4.9310900559812909</v>
      </c>
      <c r="S79" s="64" t="e">
        <v>#N/A</v>
      </c>
      <c r="T79" s="64" t="e">
        <v>#N/A</v>
      </c>
      <c r="U79" s="64" t="e">
        <v>#N/A</v>
      </c>
      <c r="V79" s="64" t="e">
        <v>#N/A</v>
      </c>
      <c r="W79" s="64" t="e">
        <v>#N/A</v>
      </c>
      <c r="X79" s="64" t="e">
        <v>#N/A</v>
      </c>
      <c r="Y79" s="64" t="e">
        <v>#N/A</v>
      </c>
      <c r="Z79" s="64" t="e">
        <v>#N/A</v>
      </c>
      <c r="AA79" s="64" t="e">
        <v>#N/A</v>
      </c>
      <c r="AB79" s="64" t="e">
        <v>#N/A</v>
      </c>
      <c r="AC79" s="64" t="e">
        <v>#N/A</v>
      </c>
      <c r="AD79" s="64" t="e">
        <v>#N/A</v>
      </c>
      <c r="AE79" s="64" t="e">
        <v>#N/A</v>
      </c>
      <c r="AF79" s="64" t="e">
        <v>#N/A</v>
      </c>
      <c r="AG79" s="64" t="e">
        <v>#N/A</v>
      </c>
      <c r="AH79" s="64" t="e">
        <v>#N/A</v>
      </c>
      <c r="AI79" s="64" t="e">
        <v>#N/A</v>
      </c>
      <c r="AJ79" s="64"/>
      <c r="AK79" s="64"/>
      <c r="AL79" s="64"/>
      <c r="AM79" s="107"/>
    </row>
    <row r="80" spans="1:39" x14ac:dyDescent="0.25">
      <c r="A80" s="52" t="str">
        <f>CONCATENATE(C74," - ",D80,"%")</f>
        <v>Qtest (input) - 40%</v>
      </c>
      <c r="C80" s="123"/>
      <c r="D80" s="94">
        <v>40</v>
      </c>
      <c r="E80" s="64" t="e">
        <v>#N/A</v>
      </c>
      <c r="F80" s="64" t="e">
        <v>#N/A</v>
      </c>
      <c r="G80" s="64">
        <v>2.442537568845502</v>
      </c>
      <c r="H80" s="64">
        <v>0.71189334344295963</v>
      </c>
      <c r="I80" s="64">
        <v>1.9710936778466073</v>
      </c>
      <c r="J80" s="64">
        <v>0.73182652299193651</v>
      </c>
      <c r="K80" s="64">
        <v>2.2665309761593653</v>
      </c>
      <c r="L80" s="64">
        <v>0.75180026862693794</v>
      </c>
      <c r="M80" s="64">
        <v>1.2908634947076172</v>
      </c>
      <c r="N80" s="64">
        <v>3.356245086239805</v>
      </c>
      <c r="O80" s="64">
        <v>4.3251893160385206</v>
      </c>
      <c r="P80" s="64">
        <v>0.83903920184886349</v>
      </c>
      <c r="Q80" s="64">
        <v>3.8283566717651563</v>
      </c>
      <c r="R80" s="64">
        <v>4.883140230778678</v>
      </c>
      <c r="S80" s="64">
        <v>2.8172823727662126</v>
      </c>
      <c r="T80" s="64">
        <v>2.8693748326841866</v>
      </c>
      <c r="U80" s="64">
        <v>1.8411789845566542</v>
      </c>
      <c r="V80" s="64">
        <v>0.78742673177164657</v>
      </c>
      <c r="W80" s="64">
        <v>5.487259668185839</v>
      </c>
      <c r="X80" s="64">
        <v>2.1829064138384879</v>
      </c>
      <c r="Y80" s="64">
        <v>0.70306327767782351</v>
      </c>
      <c r="Z80" s="64">
        <v>1.8366669100108604</v>
      </c>
      <c r="AA80" s="64">
        <v>1.295307121889621</v>
      </c>
      <c r="AB80" s="64">
        <v>3.0891380997350217</v>
      </c>
      <c r="AC80" s="64">
        <v>2.6311652297337154</v>
      </c>
      <c r="AD80" s="64">
        <v>1.9892471000736296</v>
      </c>
      <c r="AE80" s="64" t="e">
        <v>#N/A</v>
      </c>
      <c r="AF80" s="64">
        <v>0.74123055409462824</v>
      </c>
      <c r="AG80" s="64">
        <v>1.6957593746482882</v>
      </c>
      <c r="AH80" s="64">
        <v>2.0949810749999997</v>
      </c>
      <c r="AI80" s="64" t="e">
        <v>#N/A</v>
      </c>
      <c r="AJ80" s="64"/>
      <c r="AK80" s="64"/>
      <c r="AL80" s="64"/>
      <c r="AM80" s="107"/>
    </row>
    <row r="81" spans="1:39" x14ac:dyDescent="0.25">
      <c r="A81" s="52" t="str">
        <f>CONCATENATE(C74," - ",D81,"%")</f>
        <v>Qtest (input) - 50%</v>
      </c>
      <c r="C81" s="123"/>
      <c r="D81" s="94">
        <v>50</v>
      </c>
      <c r="E81" s="64" t="e">
        <v>#N/A</v>
      </c>
      <c r="F81" s="64" t="e">
        <v>#N/A</v>
      </c>
      <c r="G81" s="64" t="e">
        <v>#N/A</v>
      </c>
      <c r="H81" s="64" t="e">
        <v>#N/A</v>
      </c>
      <c r="I81" s="64" t="e">
        <v>#N/A</v>
      </c>
      <c r="J81" s="64" t="e">
        <v>#N/A</v>
      </c>
      <c r="K81" s="64" t="e">
        <v>#N/A</v>
      </c>
      <c r="L81" s="64" t="e">
        <v>#N/A</v>
      </c>
      <c r="M81" s="64" t="e">
        <v>#N/A</v>
      </c>
      <c r="N81" s="64" t="e">
        <v>#N/A</v>
      </c>
      <c r="O81" s="64" t="e">
        <v>#N/A</v>
      </c>
      <c r="P81" s="64" t="e">
        <v>#N/A</v>
      </c>
      <c r="Q81" s="64">
        <v>3.6886919169025809</v>
      </c>
      <c r="R81" s="64">
        <v>4.5051692642780479</v>
      </c>
      <c r="S81" s="64" t="e">
        <v>#N/A</v>
      </c>
      <c r="T81" s="64" t="e">
        <v>#N/A</v>
      </c>
      <c r="U81" s="64" t="e">
        <v>#N/A</v>
      </c>
      <c r="V81" s="64" t="e">
        <v>#N/A</v>
      </c>
      <c r="W81" s="64" t="e">
        <v>#N/A</v>
      </c>
      <c r="X81" s="64" t="e">
        <v>#N/A</v>
      </c>
      <c r="Y81" s="64" t="e">
        <v>#N/A</v>
      </c>
      <c r="Z81" s="64" t="e">
        <v>#N/A</v>
      </c>
      <c r="AA81" s="64" t="e">
        <v>#N/A</v>
      </c>
      <c r="AB81" s="64" t="e">
        <v>#N/A</v>
      </c>
      <c r="AC81" s="64" t="e">
        <v>#N/A</v>
      </c>
      <c r="AD81" s="64" t="e">
        <v>#N/A</v>
      </c>
      <c r="AE81" s="64" t="e">
        <v>#N/A</v>
      </c>
      <c r="AF81" s="64" t="e">
        <v>#N/A</v>
      </c>
      <c r="AG81" s="64">
        <v>1.6621631608224718</v>
      </c>
      <c r="AH81" s="64" t="e">
        <v>#N/A</v>
      </c>
      <c r="AI81" s="64" t="e">
        <v>#N/A</v>
      </c>
      <c r="AJ81" s="64"/>
      <c r="AK81" s="64"/>
      <c r="AL81" s="64"/>
      <c r="AM81" s="107"/>
    </row>
    <row r="82" spans="1:39" ht="15.75" thickBot="1" x14ac:dyDescent="0.3">
      <c r="A82" s="52" t="str">
        <f>CONCATENATE(C74," - ",D82,"%")</f>
        <v>Qtest (input) - 60%</v>
      </c>
      <c r="C82" s="124"/>
      <c r="D82" s="95">
        <v>60</v>
      </c>
      <c r="E82" s="19">
        <v>2.3314581415119515</v>
      </c>
      <c r="F82" s="19">
        <v>0.64446362240992006</v>
      </c>
      <c r="G82" s="19" t="e">
        <v>#N/A</v>
      </c>
      <c r="H82" s="19" t="e">
        <v>#N/A</v>
      </c>
      <c r="I82" s="19" t="e">
        <v>#N/A</v>
      </c>
      <c r="J82" s="19" t="e">
        <v>#N/A</v>
      </c>
      <c r="K82" s="19" t="e">
        <v>#N/A</v>
      </c>
      <c r="L82" s="19" t="e">
        <v>#N/A</v>
      </c>
      <c r="M82" s="19" t="e">
        <v>#N/A</v>
      </c>
      <c r="N82" s="19" t="e">
        <v>#N/A</v>
      </c>
      <c r="O82" s="19" t="e">
        <v>#N/A</v>
      </c>
      <c r="P82" s="19" t="e">
        <v>#N/A</v>
      </c>
      <c r="Q82" s="19" t="e">
        <v>#N/A</v>
      </c>
      <c r="R82" s="19" t="e">
        <v>#N/A</v>
      </c>
      <c r="S82" s="19" t="e">
        <v>#N/A</v>
      </c>
      <c r="T82" s="19" t="e">
        <v>#N/A</v>
      </c>
      <c r="U82" s="19" t="e">
        <v>#N/A</v>
      </c>
      <c r="V82" s="19" t="e">
        <v>#N/A</v>
      </c>
      <c r="W82" s="19">
        <v>4.7684464358597944</v>
      </c>
      <c r="X82" s="19" t="e">
        <v>#N/A</v>
      </c>
      <c r="Y82" s="19" t="e">
        <v>#N/A</v>
      </c>
      <c r="Z82" s="19" t="e">
        <v>#N/A</v>
      </c>
      <c r="AA82" s="19" t="e">
        <v>#N/A</v>
      </c>
      <c r="AB82" s="19" t="e">
        <v>#N/A</v>
      </c>
      <c r="AC82" s="19" t="e">
        <v>#N/A</v>
      </c>
      <c r="AD82" s="19" t="e">
        <v>#N/A</v>
      </c>
      <c r="AE82" s="19" t="e">
        <v>#N/A</v>
      </c>
      <c r="AF82" s="19" t="e">
        <v>#N/A</v>
      </c>
      <c r="AG82" s="19">
        <v>1.8158213110939416</v>
      </c>
      <c r="AH82" s="19" t="e">
        <v>#N/A</v>
      </c>
      <c r="AI82" s="19" t="e">
        <v>#N/A</v>
      </c>
      <c r="AJ82" s="19"/>
      <c r="AK82" s="19"/>
      <c r="AL82" s="19"/>
      <c r="AM82" s="23"/>
    </row>
    <row r="83" spans="1:39" ht="19.5" thickBot="1" x14ac:dyDescent="0.35">
      <c r="C83" s="40" t="str">
        <f>List!$B$11</f>
        <v>Flue gases temperatures</v>
      </c>
      <c r="D83" s="45" t="s">
        <v>195</v>
      </c>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2"/>
    </row>
    <row r="84" spans="1:39" x14ac:dyDescent="0.25">
      <c r="A84" s="52" t="str">
        <f>CONCATENATE(C83," - ",D84,"%")</f>
        <v>Flue gases temperatures - 0%</v>
      </c>
      <c r="C84" s="122" t="s">
        <v>124</v>
      </c>
      <c r="D84" s="11">
        <v>0</v>
      </c>
      <c r="E84" s="20" t="e">
        <v>#N/A</v>
      </c>
      <c r="F84" s="20" t="e">
        <v>#N/A</v>
      </c>
      <c r="G84" s="20">
        <v>242</v>
      </c>
      <c r="H84" s="20">
        <v>248</v>
      </c>
      <c r="I84" s="20">
        <v>205.84</v>
      </c>
      <c r="J84" s="20" t="e">
        <v>#N/A</v>
      </c>
      <c r="K84" s="20" t="e">
        <v>#N/A</v>
      </c>
      <c r="L84" s="20" t="e">
        <v>#N/A</v>
      </c>
      <c r="M84" s="20" t="e">
        <v>#N/A</v>
      </c>
      <c r="N84" s="20" t="e">
        <v>#N/A</v>
      </c>
      <c r="O84" s="20" t="e">
        <v>#N/A</v>
      </c>
      <c r="P84" s="20">
        <v>196.94</v>
      </c>
      <c r="Q84" s="20" t="e">
        <v>#N/A</v>
      </c>
      <c r="R84" s="20" t="e">
        <v>#N/A</v>
      </c>
      <c r="S84" s="20" t="e">
        <v>#N/A</v>
      </c>
      <c r="T84" s="20" t="e">
        <v>#N/A</v>
      </c>
      <c r="U84" s="20">
        <v>90.84</v>
      </c>
      <c r="V84" s="20" t="e">
        <v>#N/A</v>
      </c>
      <c r="W84" s="20">
        <v>215</v>
      </c>
      <c r="X84" s="20" t="e">
        <v>#N/A</v>
      </c>
      <c r="Y84" s="20" t="e">
        <v>#N/A</v>
      </c>
      <c r="Z84" s="20" t="e">
        <v>#N/A</v>
      </c>
      <c r="AA84" s="20" t="e">
        <v>#N/A</v>
      </c>
      <c r="AB84" s="20" t="e">
        <v>#N/A</v>
      </c>
      <c r="AC84" s="20" t="e">
        <v>#N/A</v>
      </c>
      <c r="AD84" s="20" t="e">
        <v>#N/A</v>
      </c>
      <c r="AE84" s="20" t="e">
        <v>#N/A</v>
      </c>
      <c r="AF84" s="20" t="e">
        <v>#N/A</v>
      </c>
      <c r="AG84" s="20" t="e">
        <v>#N/A</v>
      </c>
      <c r="AH84" s="20">
        <v>217</v>
      </c>
      <c r="AI84" s="20" t="e">
        <v>#N/A</v>
      </c>
      <c r="AJ84" s="20"/>
      <c r="AK84" s="20"/>
      <c r="AL84" s="20"/>
      <c r="AM84" s="21"/>
    </row>
    <row r="85" spans="1:39" x14ac:dyDescent="0.25">
      <c r="A85" s="52" t="str">
        <f>CONCATENATE(C83," - ",D85,"%")</f>
        <v>Flue gases temperatures - 10%</v>
      </c>
      <c r="C85" s="123"/>
      <c r="D85" s="94">
        <v>10</v>
      </c>
      <c r="E85" s="64" t="e">
        <v>#N/A</v>
      </c>
      <c r="F85" s="64" t="e">
        <v>#N/A</v>
      </c>
      <c r="G85" s="64" t="e">
        <v>#N/A</v>
      </c>
      <c r="H85" s="64" t="e">
        <v>#N/A</v>
      </c>
      <c r="I85" s="64" t="e">
        <v>#N/A</v>
      </c>
      <c r="J85" s="64" t="e">
        <v>#N/A</v>
      </c>
      <c r="K85" s="64" t="e">
        <v>#N/A</v>
      </c>
      <c r="L85" s="64" t="e">
        <v>#N/A</v>
      </c>
      <c r="M85" s="64" t="e">
        <v>#N/A</v>
      </c>
      <c r="N85" s="64" t="e">
        <v>#N/A</v>
      </c>
      <c r="O85" s="64" t="e">
        <v>#N/A</v>
      </c>
      <c r="P85" s="64" t="e">
        <v>#N/A</v>
      </c>
      <c r="Q85" s="64" t="e">
        <v>#N/A</v>
      </c>
      <c r="R85" s="64" t="e">
        <v>#N/A</v>
      </c>
      <c r="S85" s="64" t="e">
        <v>#N/A</v>
      </c>
      <c r="T85" s="64" t="e">
        <v>#N/A</v>
      </c>
      <c r="U85" s="64" t="e">
        <v>#N/A</v>
      </c>
      <c r="V85" s="64" t="e">
        <v>#N/A</v>
      </c>
      <c r="W85" s="64" t="e">
        <v>#N/A</v>
      </c>
      <c r="X85" s="64" t="e">
        <v>#N/A</v>
      </c>
      <c r="Y85" s="64" t="e">
        <v>#N/A</v>
      </c>
      <c r="Z85" s="64" t="e">
        <v>#N/A</v>
      </c>
      <c r="AA85" s="64" t="e">
        <v>#N/A</v>
      </c>
      <c r="AB85" s="64" t="e">
        <v>#N/A</v>
      </c>
      <c r="AC85" s="64" t="e">
        <v>#N/A</v>
      </c>
      <c r="AD85" s="64" t="e">
        <v>#N/A</v>
      </c>
      <c r="AE85" s="64" t="e">
        <v>#N/A</v>
      </c>
      <c r="AF85" s="64" t="e">
        <v>#N/A</v>
      </c>
      <c r="AG85" s="64" t="e">
        <v>#N/A</v>
      </c>
      <c r="AH85" s="64" t="e">
        <v>#N/A</v>
      </c>
      <c r="AI85" s="64" t="e">
        <v>#N/A</v>
      </c>
      <c r="AJ85" s="64"/>
      <c r="AK85" s="64"/>
      <c r="AL85" s="64"/>
      <c r="AM85" s="107"/>
    </row>
    <row r="86" spans="1:39" x14ac:dyDescent="0.25">
      <c r="A86" s="52" t="str">
        <f>CONCATENATE(C83," - ",D86,"%")</f>
        <v>Flue gases temperatures - 20%</v>
      </c>
      <c r="C86" s="123"/>
      <c r="D86" s="94">
        <v>20</v>
      </c>
      <c r="E86" s="64" t="e">
        <v>#N/A</v>
      </c>
      <c r="F86" s="64" t="e">
        <v>#N/A</v>
      </c>
      <c r="G86" s="64" t="e">
        <v>#N/A</v>
      </c>
      <c r="H86" s="64" t="e">
        <v>#N/A</v>
      </c>
      <c r="I86" s="64" t="e">
        <v>#N/A</v>
      </c>
      <c r="J86" s="64" t="e">
        <v>#N/A</v>
      </c>
      <c r="K86" s="64" t="e">
        <v>#N/A</v>
      </c>
      <c r="L86" s="64" t="e">
        <v>#N/A</v>
      </c>
      <c r="M86" s="64" t="e">
        <v>#N/A</v>
      </c>
      <c r="N86" s="64" t="e">
        <v>#N/A</v>
      </c>
      <c r="O86" s="64" t="e">
        <v>#N/A</v>
      </c>
      <c r="P86" s="64" t="e">
        <v>#N/A</v>
      </c>
      <c r="Q86" s="64" t="e">
        <v>#N/A</v>
      </c>
      <c r="R86" s="64" t="e">
        <v>#N/A</v>
      </c>
      <c r="S86" s="64" t="e">
        <v>#N/A</v>
      </c>
      <c r="T86" s="64" t="e">
        <v>#N/A</v>
      </c>
      <c r="U86" s="64" t="e">
        <v>#N/A</v>
      </c>
      <c r="V86" s="64" t="e">
        <v>#N/A</v>
      </c>
      <c r="W86" s="64" t="e">
        <v>#N/A</v>
      </c>
      <c r="X86" s="64" t="e">
        <v>#N/A</v>
      </c>
      <c r="Y86" s="64" t="e">
        <v>#N/A</v>
      </c>
      <c r="Z86" s="64" t="e">
        <v>#N/A</v>
      </c>
      <c r="AA86" s="64" t="e">
        <v>#N/A</v>
      </c>
      <c r="AB86" s="64" t="e">
        <v>#N/A</v>
      </c>
      <c r="AC86" s="64" t="e">
        <v>#N/A</v>
      </c>
      <c r="AD86" s="64" t="e">
        <v>#N/A</v>
      </c>
      <c r="AE86" s="64" t="e">
        <v>#N/A</v>
      </c>
      <c r="AF86" s="64" t="e">
        <v>#N/A</v>
      </c>
      <c r="AG86" s="64" t="e">
        <v>#N/A</v>
      </c>
      <c r="AH86" s="64" t="e">
        <v>#N/A</v>
      </c>
      <c r="AI86" s="64" t="e">
        <v>#N/A</v>
      </c>
      <c r="AJ86" s="64"/>
      <c r="AK86" s="64"/>
      <c r="AL86" s="64"/>
      <c r="AM86" s="107"/>
    </row>
    <row r="87" spans="1:39" x14ac:dyDescent="0.25">
      <c r="A87" s="52" t="str">
        <f>CONCATENATE(C83," - ",D87,"%")</f>
        <v>Flue gases temperatures - 23%</v>
      </c>
      <c r="C87" s="123"/>
      <c r="D87" s="94">
        <v>23</v>
      </c>
      <c r="E87" s="64" t="e">
        <v>#N/A</v>
      </c>
      <c r="F87" s="64" t="e">
        <v>#N/A</v>
      </c>
      <c r="G87" s="64">
        <v>266</v>
      </c>
      <c r="H87" s="64">
        <v>266</v>
      </c>
      <c r="I87" s="64">
        <v>186.49</v>
      </c>
      <c r="J87" s="64" t="e">
        <v>#N/A</v>
      </c>
      <c r="K87" s="64" t="e">
        <v>#N/A</v>
      </c>
      <c r="L87" s="64" t="e">
        <v>#N/A</v>
      </c>
      <c r="M87" s="64" t="e">
        <v>#N/A</v>
      </c>
      <c r="N87" s="64" t="e">
        <v>#N/A</v>
      </c>
      <c r="O87" s="64" t="e">
        <v>#N/A</v>
      </c>
      <c r="P87" s="64">
        <v>180.85</v>
      </c>
      <c r="Q87" s="64" t="e">
        <v>#N/A</v>
      </c>
      <c r="R87" s="64" t="e">
        <v>#N/A</v>
      </c>
      <c r="S87" s="64" t="e">
        <v>#N/A</v>
      </c>
      <c r="T87" s="64" t="e">
        <v>#N/A</v>
      </c>
      <c r="U87" s="64">
        <v>114.8</v>
      </c>
      <c r="V87" s="64" t="e">
        <v>#N/A</v>
      </c>
      <c r="W87" s="64">
        <v>210</v>
      </c>
      <c r="X87" s="64" t="e">
        <v>#N/A</v>
      </c>
      <c r="Y87" s="64" t="e">
        <v>#N/A</v>
      </c>
      <c r="Z87" s="64" t="e">
        <v>#N/A</v>
      </c>
      <c r="AA87" s="64" t="e">
        <v>#N/A</v>
      </c>
      <c r="AB87" s="64" t="e">
        <v>#N/A</v>
      </c>
      <c r="AC87" s="64" t="e">
        <v>#N/A</v>
      </c>
      <c r="AD87" s="64" t="e">
        <v>#N/A</v>
      </c>
      <c r="AE87" s="64" t="e">
        <v>#N/A</v>
      </c>
      <c r="AF87" s="64" t="e">
        <v>#N/A</v>
      </c>
      <c r="AG87" s="64" t="e">
        <v>#N/A</v>
      </c>
      <c r="AH87" s="64">
        <v>220</v>
      </c>
      <c r="AI87" s="64" t="e">
        <v>#N/A</v>
      </c>
      <c r="AJ87" s="64"/>
      <c r="AK87" s="64"/>
      <c r="AL87" s="64"/>
      <c r="AM87" s="107"/>
    </row>
    <row r="88" spans="1:39" x14ac:dyDescent="0.25">
      <c r="A88" s="52" t="str">
        <f>CONCATENATE(C83," - ",D88,"%")</f>
        <v>Flue gases temperatures - 30%</v>
      </c>
      <c r="C88" s="123"/>
      <c r="D88" s="94">
        <v>30</v>
      </c>
      <c r="E88" s="64" t="e">
        <v>#N/A</v>
      </c>
      <c r="F88" s="64" t="e">
        <v>#N/A</v>
      </c>
      <c r="G88" s="64" t="e">
        <v>#N/A</v>
      </c>
      <c r="H88" s="64" t="e">
        <v>#N/A</v>
      </c>
      <c r="I88" s="64" t="e">
        <v>#N/A</v>
      </c>
      <c r="J88" s="64" t="e">
        <v>#N/A</v>
      </c>
      <c r="K88" s="64" t="e">
        <v>#N/A</v>
      </c>
      <c r="L88" s="64" t="e">
        <v>#N/A</v>
      </c>
      <c r="M88" s="64" t="e">
        <v>#N/A</v>
      </c>
      <c r="N88" s="64" t="e">
        <v>#N/A</v>
      </c>
      <c r="O88" s="64" t="e">
        <v>#N/A</v>
      </c>
      <c r="P88" s="64" t="e">
        <v>#N/A</v>
      </c>
      <c r="Q88" s="64" t="e">
        <v>#N/A</v>
      </c>
      <c r="R88" s="64" t="e">
        <v>#N/A</v>
      </c>
      <c r="S88" s="64" t="e">
        <v>#N/A</v>
      </c>
      <c r="T88" s="64" t="e">
        <v>#N/A</v>
      </c>
      <c r="U88" s="64" t="e">
        <v>#N/A</v>
      </c>
      <c r="V88" s="64" t="e">
        <v>#N/A</v>
      </c>
      <c r="W88" s="64" t="e">
        <v>#N/A</v>
      </c>
      <c r="X88" s="64" t="e">
        <v>#N/A</v>
      </c>
      <c r="Y88" s="64" t="e">
        <v>#N/A</v>
      </c>
      <c r="Z88" s="64" t="e">
        <v>#N/A</v>
      </c>
      <c r="AA88" s="64" t="e">
        <v>#N/A</v>
      </c>
      <c r="AB88" s="64" t="e">
        <v>#N/A</v>
      </c>
      <c r="AC88" s="64" t="e">
        <v>#N/A</v>
      </c>
      <c r="AD88" s="64" t="e">
        <v>#N/A</v>
      </c>
      <c r="AE88" s="64" t="e">
        <v>#N/A</v>
      </c>
      <c r="AF88" s="64" t="e">
        <v>#N/A</v>
      </c>
      <c r="AG88" s="64" t="e">
        <v>#N/A</v>
      </c>
      <c r="AH88" s="64" t="e">
        <v>#N/A</v>
      </c>
      <c r="AI88" s="64" t="e">
        <v>#N/A</v>
      </c>
      <c r="AJ88" s="64"/>
      <c r="AK88" s="64"/>
      <c r="AL88" s="64"/>
      <c r="AM88" s="107"/>
    </row>
    <row r="89" spans="1:39" x14ac:dyDescent="0.25">
      <c r="A89" s="52" t="str">
        <f>CONCATENATE(C83," - ",D89,"%")</f>
        <v>Flue gases temperatures - 40%</v>
      </c>
      <c r="C89" s="123"/>
      <c r="D89" s="94">
        <v>40</v>
      </c>
      <c r="E89" s="64" t="e">
        <v>#N/A</v>
      </c>
      <c r="F89" s="64" t="e">
        <v>#N/A</v>
      </c>
      <c r="G89" s="64">
        <v>262</v>
      </c>
      <c r="H89" s="64">
        <v>283</v>
      </c>
      <c r="I89" s="64">
        <v>188.81</v>
      </c>
      <c r="J89" s="64" t="e">
        <v>#N/A</v>
      </c>
      <c r="K89" s="64" t="e">
        <v>#N/A</v>
      </c>
      <c r="L89" s="64" t="e">
        <v>#N/A</v>
      </c>
      <c r="M89" s="64" t="e">
        <v>#N/A</v>
      </c>
      <c r="N89" s="64" t="e">
        <v>#N/A</v>
      </c>
      <c r="O89" s="64" t="e">
        <v>#N/A</v>
      </c>
      <c r="P89" s="64">
        <v>161.91999999999999</v>
      </c>
      <c r="Q89" s="64" t="e">
        <v>#N/A</v>
      </c>
      <c r="R89" s="64" t="e">
        <v>#N/A</v>
      </c>
      <c r="S89" s="64" t="e">
        <v>#N/A</v>
      </c>
      <c r="T89" s="64" t="e">
        <v>#N/A</v>
      </c>
      <c r="U89" s="64">
        <v>116.2</v>
      </c>
      <c r="V89" s="64" t="e">
        <v>#N/A</v>
      </c>
      <c r="W89" s="64">
        <v>249</v>
      </c>
      <c r="X89" s="64" t="e">
        <v>#N/A</v>
      </c>
      <c r="Y89" s="64" t="e">
        <v>#N/A</v>
      </c>
      <c r="Z89" s="64" t="e">
        <v>#N/A</v>
      </c>
      <c r="AA89" s="64" t="e">
        <v>#N/A</v>
      </c>
      <c r="AB89" s="64" t="e">
        <v>#N/A</v>
      </c>
      <c r="AC89" s="64" t="e">
        <v>#N/A</v>
      </c>
      <c r="AD89" s="64" t="e">
        <v>#N/A</v>
      </c>
      <c r="AE89" s="64" t="e">
        <v>#N/A</v>
      </c>
      <c r="AF89" s="64" t="e">
        <v>#N/A</v>
      </c>
      <c r="AG89" s="64" t="e">
        <v>#N/A</v>
      </c>
      <c r="AH89" s="64">
        <v>225</v>
      </c>
      <c r="AI89" s="64" t="e">
        <v>#N/A</v>
      </c>
      <c r="AJ89" s="64"/>
      <c r="AK89" s="64"/>
      <c r="AL89" s="64"/>
      <c r="AM89" s="107"/>
    </row>
    <row r="90" spans="1:39" x14ac:dyDescent="0.25">
      <c r="A90" s="52" t="str">
        <f>CONCATENATE(C83," - ",D90,"%")</f>
        <v>Flue gases temperatures - 50%</v>
      </c>
      <c r="C90" s="123"/>
      <c r="D90" s="94">
        <v>50</v>
      </c>
      <c r="E90" s="64" t="e">
        <v>#N/A</v>
      </c>
      <c r="F90" s="64" t="e">
        <v>#N/A</v>
      </c>
      <c r="G90" s="64" t="e">
        <v>#N/A</v>
      </c>
      <c r="H90" s="64" t="e">
        <v>#N/A</v>
      </c>
      <c r="I90" s="64" t="e">
        <v>#N/A</v>
      </c>
      <c r="J90" s="64" t="e">
        <v>#N/A</v>
      </c>
      <c r="K90" s="64" t="e">
        <v>#N/A</v>
      </c>
      <c r="L90" s="64" t="e">
        <v>#N/A</v>
      </c>
      <c r="M90" s="64" t="e">
        <v>#N/A</v>
      </c>
      <c r="N90" s="64" t="e">
        <v>#N/A</v>
      </c>
      <c r="O90" s="64" t="e">
        <v>#N/A</v>
      </c>
      <c r="P90" s="64" t="e">
        <v>#N/A</v>
      </c>
      <c r="Q90" s="64" t="e">
        <v>#N/A</v>
      </c>
      <c r="R90" s="64" t="e">
        <v>#N/A</v>
      </c>
      <c r="S90" s="64" t="e">
        <v>#N/A</v>
      </c>
      <c r="T90" s="64" t="e">
        <v>#N/A</v>
      </c>
      <c r="U90" s="64" t="e">
        <v>#N/A</v>
      </c>
      <c r="V90" s="64" t="e">
        <v>#N/A</v>
      </c>
      <c r="W90" s="64" t="e">
        <v>#N/A</v>
      </c>
      <c r="X90" s="64" t="e">
        <v>#N/A</v>
      </c>
      <c r="Y90" s="64" t="e">
        <v>#N/A</v>
      </c>
      <c r="Z90" s="64" t="e">
        <v>#N/A</v>
      </c>
      <c r="AA90" s="64" t="e">
        <v>#N/A</v>
      </c>
      <c r="AB90" s="64" t="e">
        <v>#N/A</v>
      </c>
      <c r="AC90" s="64" t="e">
        <v>#N/A</v>
      </c>
      <c r="AD90" s="64" t="e">
        <v>#N/A</v>
      </c>
      <c r="AE90" s="64" t="e">
        <v>#N/A</v>
      </c>
      <c r="AF90" s="64" t="e">
        <v>#N/A</v>
      </c>
      <c r="AG90" s="64" t="e">
        <v>#N/A</v>
      </c>
      <c r="AH90" s="64" t="e">
        <v>#N/A</v>
      </c>
      <c r="AI90" s="64" t="e">
        <v>#N/A</v>
      </c>
      <c r="AJ90" s="64"/>
      <c r="AK90" s="64"/>
      <c r="AL90" s="64"/>
      <c r="AM90" s="107"/>
    </row>
    <row r="91" spans="1:39" ht="15.75" thickBot="1" x14ac:dyDescent="0.3">
      <c r="A91" s="52" t="str">
        <f>CONCATENATE(C83," - ",D91,"%")</f>
        <v>Flue gases temperatures - 60%</v>
      </c>
      <c r="C91" s="124"/>
      <c r="D91" s="95">
        <v>60</v>
      </c>
      <c r="E91" s="116" t="e">
        <v>#N/A</v>
      </c>
      <c r="F91" s="116" t="e">
        <v>#N/A</v>
      </c>
      <c r="G91" s="116" t="e">
        <v>#N/A</v>
      </c>
      <c r="H91" s="116" t="e">
        <v>#N/A</v>
      </c>
      <c r="I91" s="116" t="e">
        <v>#N/A</v>
      </c>
      <c r="J91" s="116" t="e">
        <v>#N/A</v>
      </c>
      <c r="K91" s="116" t="e">
        <v>#N/A</v>
      </c>
      <c r="L91" s="116" t="e">
        <v>#N/A</v>
      </c>
      <c r="M91" s="116" t="e">
        <v>#N/A</v>
      </c>
      <c r="N91" s="116" t="e">
        <v>#N/A</v>
      </c>
      <c r="O91" s="116" t="e">
        <v>#N/A</v>
      </c>
      <c r="P91" s="116" t="e">
        <v>#N/A</v>
      </c>
      <c r="Q91" s="116" t="e">
        <v>#N/A</v>
      </c>
      <c r="R91" s="116" t="e">
        <v>#N/A</v>
      </c>
      <c r="S91" s="116" t="e">
        <v>#N/A</v>
      </c>
      <c r="T91" s="116" t="e">
        <v>#N/A</v>
      </c>
      <c r="U91" s="116" t="e">
        <v>#N/A</v>
      </c>
      <c r="V91" s="116" t="e">
        <v>#N/A</v>
      </c>
      <c r="W91" s="116">
        <v>210</v>
      </c>
      <c r="X91" s="116" t="e">
        <v>#N/A</v>
      </c>
      <c r="Y91" s="116" t="e">
        <v>#N/A</v>
      </c>
      <c r="Z91" s="116" t="e">
        <v>#N/A</v>
      </c>
      <c r="AA91" s="116" t="e">
        <v>#N/A</v>
      </c>
      <c r="AB91" s="116" t="e">
        <v>#N/A</v>
      </c>
      <c r="AC91" s="116" t="e">
        <v>#N/A</v>
      </c>
      <c r="AD91" s="116" t="e">
        <v>#N/A</v>
      </c>
      <c r="AE91" s="116" t="e">
        <v>#N/A</v>
      </c>
      <c r="AF91" s="116" t="e">
        <v>#N/A</v>
      </c>
      <c r="AG91" s="116" t="e">
        <v>#N/A</v>
      </c>
      <c r="AH91" s="116" t="e">
        <v>#N/A</v>
      </c>
      <c r="AI91" s="116" t="e">
        <v>#N/A</v>
      </c>
      <c r="AJ91" s="116"/>
      <c r="AK91" s="116"/>
      <c r="AL91" s="116"/>
      <c r="AM91" s="108"/>
    </row>
    <row r="92" spans="1:39" ht="19.5" thickBot="1" x14ac:dyDescent="0.35">
      <c r="C92" s="40" t="str">
        <f>List!$B$9</f>
        <v>CO2 emissions</v>
      </c>
      <c r="D92" s="45" t="s">
        <v>196</v>
      </c>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2"/>
    </row>
    <row r="93" spans="1:39" x14ac:dyDescent="0.25">
      <c r="A93" s="52" t="str">
        <f>CONCATENATE(C92," - ",D93,"%")</f>
        <v>CO2 emissions - 0%</v>
      </c>
      <c r="C93" s="122" t="s">
        <v>124</v>
      </c>
      <c r="D93" s="11">
        <v>0</v>
      </c>
      <c r="E93" s="20">
        <v>3.6</v>
      </c>
      <c r="F93" s="20">
        <v>1.8963636363636369</v>
      </c>
      <c r="G93" s="20">
        <v>4.7</v>
      </c>
      <c r="H93" s="20">
        <v>2.2000000000000002</v>
      </c>
      <c r="I93" s="20">
        <v>6.8</v>
      </c>
      <c r="J93" s="20">
        <v>2.6</v>
      </c>
      <c r="K93" s="20">
        <v>5.03</v>
      </c>
      <c r="L93" s="20">
        <v>2.4868656716417941</v>
      </c>
      <c r="M93" s="20">
        <v>3.72</v>
      </c>
      <c r="N93" s="20">
        <v>2.2599999999999998</v>
      </c>
      <c r="O93" s="20">
        <v>4.0999999999999996</v>
      </c>
      <c r="P93" s="20">
        <v>4.25</v>
      </c>
      <c r="Q93" s="20">
        <v>3.71</v>
      </c>
      <c r="R93" s="20">
        <v>3.96</v>
      </c>
      <c r="S93" s="20">
        <v>6.1139500000000062</v>
      </c>
      <c r="T93" s="20">
        <v>5.0881094527363224</v>
      </c>
      <c r="U93" s="20">
        <v>6.4</v>
      </c>
      <c r="V93" s="20">
        <v>2.2063999999999999</v>
      </c>
      <c r="W93" s="20">
        <v>2.46</v>
      </c>
      <c r="X93" s="20">
        <v>3.6950000000000003</v>
      </c>
      <c r="Y93" s="20">
        <v>2.125</v>
      </c>
      <c r="Z93" s="20">
        <v>2.1905647840531519</v>
      </c>
      <c r="AA93" s="20">
        <v>2.1748837209302323</v>
      </c>
      <c r="AB93" s="20">
        <v>5.9550000000000001</v>
      </c>
      <c r="AC93" s="20">
        <v>0.52328358208955239</v>
      </c>
      <c r="AD93" s="20">
        <v>3.6692537313432867</v>
      </c>
      <c r="AE93" s="20">
        <v>2.3538805970149244</v>
      </c>
      <c r="AF93" s="20">
        <v>2.1684444444444417</v>
      </c>
      <c r="AG93" s="20">
        <v>2.5524182825484765</v>
      </c>
      <c r="AH93" s="20">
        <v>2</v>
      </c>
      <c r="AI93" s="20">
        <v>2.2000000000000002</v>
      </c>
      <c r="AJ93" s="20"/>
      <c r="AK93" s="20"/>
      <c r="AL93" s="20"/>
      <c r="AM93" s="21"/>
    </row>
    <row r="94" spans="1:39" x14ac:dyDescent="0.25">
      <c r="A94" s="52" t="str">
        <f>CONCATENATE(C92," - ",D94,"%")</f>
        <v>CO2 emissions - 10%</v>
      </c>
      <c r="C94" s="123"/>
      <c r="D94" s="94">
        <v>10</v>
      </c>
      <c r="E94" s="64" t="e">
        <v>#N/A</v>
      </c>
      <c r="F94" s="64" t="e">
        <v>#N/A</v>
      </c>
      <c r="G94" s="64" t="e">
        <v>#N/A</v>
      </c>
      <c r="H94" s="64" t="e">
        <v>#N/A</v>
      </c>
      <c r="I94" s="64" t="e">
        <v>#N/A</v>
      </c>
      <c r="J94" s="64" t="e">
        <v>#N/A</v>
      </c>
      <c r="K94" s="64" t="e">
        <v>#N/A</v>
      </c>
      <c r="L94" s="64" t="e">
        <v>#N/A</v>
      </c>
      <c r="M94" s="64" t="e">
        <v>#N/A</v>
      </c>
      <c r="N94" s="64" t="e">
        <v>#N/A</v>
      </c>
      <c r="O94" s="64" t="e">
        <v>#N/A</v>
      </c>
      <c r="P94" s="64" t="e">
        <v>#N/A</v>
      </c>
      <c r="Q94" s="64">
        <v>3.56</v>
      </c>
      <c r="R94" s="64">
        <v>3.72</v>
      </c>
      <c r="S94" s="64" t="e">
        <v>#N/A</v>
      </c>
      <c r="T94" s="64" t="e">
        <v>#N/A</v>
      </c>
      <c r="U94" s="64" t="e">
        <v>#N/A</v>
      </c>
      <c r="V94" s="64" t="e">
        <v>#N/A</v>
      </c>
      <c r="W94" s="64" t="e">
        <v>#N/A</v>
      </c>
      <c r="X94" s="64" t="e">
        <v>#N/A</v>
      </c>
      <c r="Y94" s="64" t="e">
        <v>#N/A</v>
      </c>
      <c r="Z94" s="64" t="e">
        <v>#N/A</v>
      </c>
      <c r="AA94" s="64" t="e">
        <v>#N/A</v>
      </c>
      <c r="AB94" s="64" t="e">
        <v>#N/A</v>
      </c>
      <c r="AC94" s="64" t="e">
        <v>#N/A</v>
      </c>
      <c r="AD94" s="64" t="e">
        <v>#N/A</v>
      </c>
      <c r="AE94" s="64" t="e">
        <v>#N/A</v>
      </c>
      <c r="AF94" s="64" t="e">
        <v>#N/A</v>
      </c>
      <c r="AG94" s="64" t="e">
        <v>#N/A</v>
      </c>
      <c r="AH94" s="64" t="e">
        <v>#N/A</v>
      </c>
      <c r="AI94" s="64" t="e">
        <v>#N/A</v>
      </c>
      <c r="AJ94" s="64"/>
      <c r="AK94" s="64"/>
      <c r="AL94" s="64"/>
      <c r="AM94" s="107"/>
    </row>
    <row r="95" spans="1:39" x14ac:dyDescent="0.25">
      <c r="A95" s="52" t="str">
        <f>CONCATENATE(C92," - ",D95,"%")</f>
        <v>CO2 emissions - 20%</v>
      </c>
      <c r="C95" s="123"/>
      <c r="D95" s="94">
        <v>20</v>
      </c>
      <c r="E95" s="64" t="e">
        <v>#N/A</v>
      </c>
      <c r="F95" s="64" t="e">
        <v>#N/A</v>
      </c>
      <c r="G95" s="64" t="e">
        <v>#N/A</v>
      </c>
      <c r="H95" s="64" t="e">
        <v>#N/A</v>
      </c>
      <c r="I95" s="64" t="e">
        <v>#N/A</v>
      </c>
      <c r="J95" s="64" t="e">
        <v>#N/A</v>
      </c>
      <c r="K95" s="64" t="e">
        <v>#N/A</v>
      </c>
      <c r="L95" s="64" t="e">
        <v>#N/A</v>
      </c>
      <c r="M95" s="64" t="e">
        <v>#N/A</v>
      </c>
      <c r="N95" s="64" t="e">
        <v>#N/A</v>
      </c>
      <c r="O95" s="64" t="e">
        <v>#N/A</v>
      </c>
      <c r="P95" s="64" t="e">
        <v>#N/A</v>
      </c>
      <c r="Q95" s="64" t="e">
        <v>#N/A</v>
      </c>
      <c r="R95" s="64" t="e">
        <v>#N/A</v>
      </c>
      <c r="S95" s="64" t="e">
        <v>#N/A</v>
      </c>
      <c r="T95" s="64" t="e">
        <v>#N/A</v>
      </c>
      <c r="U95" s="64" t="e">
        <v>#N/A</v>
      </c>
      <c r="V95" s="64" t="e">
        <v>#N/A</v>
      </c>
      <c r="W95" s="64" t="e">
        <v>#N/A</v>
      </c>
      <c r="X95" s="64" t="e">
        <v>#N/A</v>
      </c>
      <c r="Y95" s="64" t="e">
        <v>#N/A</v>
      </c>
      <c r="Z95" s="64" t="e">
        <v>#N/A</v>
      </c>
      <c r="AA95" s="64" t="e">
        <v>#N/A</v>
      </c>
      <c r="AB95" s="64" t="e">
        <v>#N/A</v>
      </c>
      <c r="AC95" s="64" t="e">
        <v>#N/A</v>
      </c>
      <c r="AD95" s="64" t="e">
        <v>#N/A</v>
      </c>
      <c r="AE95" s="64" t="e">
        <v>#N/A</v>
      </c>
      <c r="AF95" s="64" t="e">
        <v>#N/A</v>
      </c>
      <c r="AG95" s="64">
        <v>2.1945137614678871</v>
      </c>
      <c r="AH95" s="64" t="e">
        <v>#N/A</v>
      </c>
      <c r="AI95" s="64" t="e">
        <v>#N/A</v>
      </c>
      <c r="AJ95" s="64"/>
      <c r="AK95" s="64"/>
      <c r="AL95" s="64"/>
      <c r="AM95" s="107"/>
    </row>
    <row r="96" spans="1:39" x14ac:dyDescent="0.25">
      <c r="A96" s="52" t="str">
        <f>CONCATENATE(C92," - ",D96,"%")</f>
        <v>CO2 emissions - 23%</v>
      </c>
      <c r="C96" s="123"/>
      <c r="D96" s="94">
        <v>23</v>
      </c>
      <c r="E96" s="64" t="e">
        <v>#N/A</v>
      </c>
      <c r="F96" s="64" t="e">
        <v>#N/A</v>
      </c>
      <c r="G96" s="64">
        <v>3.9</v>
      </c>
      <c r="H96" s="64">
        <v>2</v>
      </c>
      <c r="I96" s="64">
        <v>5.62</v>
      </c>
      <c r="J96" s="64">
        <v>2.0699999999999998</v>
      </c>
      <c r="K96" s="64">
        <v>4.13</v>
      </c>
      <c r="L96" s="64">
        <v>2.2037810945273626</v>
      </c>
      <c r="M96" s="64">
        <v>2.8139495849609375</v>
      </c>
      <c r="N96" s="64">
        <v>1.9</v>
      </c>
      <c r="O96" s="64">
        <v>3.41</v>
      </c>
      <c r="P96" s="64">
        <v>3.83</v>
      </c>
      <c r="Q96" s="64">
        <v>3.26</v>
      </c>
      <c r="R96" s="64">
        <v>3.51</v>
      </c>
      <c r="S96" s="64">
        <v>4.8892265193370124</v>
      </c>
      <c r="T96" s="64">
        <v>4.8550000000000004</v>
      </c>
      <c r="U96" s="64">
        <v>4.97</v>
      </c>
      <c r="V96" s="64">
        <v>1.9735</v>
      </c>
      <c r="W96" s="64">
        <v>2.23</v>
      </c>
      <c r="X96" s="64">
        <v>3.4249999999999998</v>
      </c>
      <c r="Y96" s="64">
        <v>1.915</v>
      </c>
      <c r="Z96" s="64">
        <v>1.8559136212624601</v>
      </c>
      <c r="AA96" s="64">
        <v>1.9397009966777425</v>
      </c>
      <c r="AB96" s="64">
        <v>4.6549999999999994</v>
      </c>
      <c r="AC96" s="64">
        <v>0.48</v>
      </c>
      <c r="AD96" s="64">
        <v>3.1931840796019948</v>
      </c>
      <c r="AE96" s="64" t="e">
        <v>#N/A</v>
      </c>
      <c r="AF96" s="64">
        <v>1.9136666666666646</v>
      </c>
      <c r="AG96" s="64" t="e">
        <v>#N/A</v>
      </c>
      <c r="AH96" s="64">
        <v>1.8</v>
      </c>
      <c r="AI96" s="64" t="e">
        <v>#N/A</v>
      </c>
      <c r="AJ96" s="64"/>
      <c r="AK96" s="64"/>
      <c r="AL96" s="64"/>
      <c r="AM96" s="107"/>
    </row>
    <row r="97" spans="1:39" x14ac:dyDescent="0.25">
      <c r="A97" s="52" t="str">
        <f>CONCATENATE(C92," - ",D97,"%")</f>
        <v>CO2 emissions - 30%</v>
      </c>
      <c r="C97" s="123"/>
      <c r="D97" s="94">
        <v>30</v>
      </c>
      <c r="E97" s="64" t="e">
        <v>#N/A</v>
      </c>
      <c r="F97" s="64" t="e">
        <v>#N/A</v>
      </c>
      <c r="G97" s="64" t="e">
        <v>#N/A</v>
      </c>
      <c r="H97" s="64" t="e">
        <v>#N/A</v>
      </c>
      <c r="I97" s="64" t="e">
        <v>#N/A</v>
      </c>
      <c r="J97" s="64" t="e">
        <v>#N/A</v>
      </c>
      <c r="K97" s="64" t="e">
        <v>#N/A</v>
      </c>
      <c r="L97" s="64" t="e">
        <v>#N/A</v>
      </c>
      <c r="M97" s="64" t="e">
        <v>#N/A</v>
      </c>
      <c r="N97" s="64" t="e">
        <v>#N/A</v>
      </c>
      <c r="O97" s="64" t="e">
        <v>#N/A</v>
      </c>
      <c r="P97" s="64" t="e">
        <v>#N/A</v>
      </c>
      <c r="Q97" s="64">
        <v>3.03</v>
      </c>
      <c r="R97" s="64">
        <v>3.29</v>
      </c>
      <c r="S97" s="64" t="e">
        <v>#N/A</v>
      </c>
      <c r="T97" s="64" t="e">
        <v>#N/A</v>
      </c>
      <c r="U97" s="64" t="e">
        <v>#N/A</v>
      </c>
      <c r="V97" s="64" t="e">
        <v>#N/A</v>
      </c>
      <c r="W97" s="64" t="e">
        <v>#N/A</v>
      </c>
      <c r="X97" s="64" t="e">
        <v>#N/A</v>
      </c>
      <c r="Y97" s="64" t="e">
        <v>#N/A</v>
      </c>
      <c r="Z97" s="64" t="e">
        <v>#N/A</v>
      </c>
      <c r="AA97" s="64" t="e">
        <v>#N/A</v>
      </c>
      <c r="AB97" s="64" t="e">
        <v>#N/A</v>
      </c>
      <c r="AC97" s="64" t="e">
        <v>#N/A</v>
      </c>
      <c r="AD97" s="64" t="e">
        <v>#N/A</v>
      </c>
      <c r="AE97" s="64" t="e">
        <v>#N/A</v>
      </c>
      <c r="AF97" s="64" t="e">
        <v>#N/A</v>
      </c>
      <c r="AG97" s="64" t="e">
        <v>#N/A</v>
      </c>
      <c r="AH97" s="64" t="e">
        <v>#N/A</v>
      </c>
      <c r="AI97" s="64" t="e">
        <v>#N/A</v>
      </c>
      <c r="AJ97" s="64"/>
      <c r="AK97" s="64"/>
      <c r="AL97" s="64"/>
      <c r="AM97" s="107"/>
    </row>
    <row r="98" spans="1:39" x14ac:dyDescent="0.25">
      <c r="A98" s="52" t="str">
        <f>CONCATENATE(C92," - ",D98,"%")</f>
        <v>CO2 emissions - 40%</v>
      </c>
      <c r="C98" s="123"/>
      <c r="D98" s="94">
        <v>40</v>
      </c>
      <c r="E98" s="64" t="e">
        <v>#N/A</v>
      </c>
      <c r="F98" s="64" t="e">
        <v>#N/A</v>
      </c>
      <c r="G98" s="64">
        <v>3.5</v>
      </c>
      <c r="H98" s="64">
        <v>1.6</v>
      </c>
      <c r="I98" s="64">
        <v>4.57</v>
      </c>
      <c r="J98" s="64">
        <v>1.8688557213930361</v>
      </c>
      <c r="K98" s="64">
        <v>3.4233830845771123</v>
      </c>
      <c r="L98" s="64">
        <v>1.8427860696517411</v>
      </c>
      <c r="M98" s="64">
        <v>2.2135639190673828</v>
      </c>
      <c r="N98" s="64">
        <v>1.64</v>
      </c>
      <c r="O98" s="64">
        <v>2.93</v>
      </c>
      <c r="P98" s="64">
        <v>3.25</v>
      </c>
      <c r="Q98" s="64">
        <v>2.76</v>
      </c>
      <c r="R98" s="64">
        <v>2.98</v>
      </c>
      <c r="S98" s="64">
        <v>3.901840796019894</v>
      </c>
      <c r="T98" s="64">
        <v>3.8571641791044775</v>
      </c>
      <c r="U98" s="64">
        <v>4.78</v>
      </c>
      <c r="V98" s="64">
        <v>2.6966000000000001</v>
      </c>
      <c r="W98" s="64">
        <v>1.89</v>
      </c>
      <c r="X98" s="64">
        <v>2.95</v>
      </c>
      <c r="Y98" s="64">
        <v>1.6398507462686553</v>
      </c>
      <c r="Z98" s="64">
        <v>1.6237541528239203</v>
      </c>
      <c r="AA98" s="64">
        <v>1.6443521594684298</v>
      </c>
      <c r="AB98" s="64">
        <v>4.1305970149253746</v>
      </c>
      <c r="AC98" s="64">
        <v>0.4256716417910465</v>
      </c>
      <c r="AD98" s="64">
        <v>2.79</v>
      </c>
      <c r="AE98" s="64" t="e">
        <v>#N/A</v>
      </c>
      <c r="AF98" s="64">
        <v>1.6694475138121536</v>
      </c>
      <c r="AG98" s="64">
        <v>1.9687047817047818</v>
      </c>
      <c r="AH98" s="64">
        <v>1.8</v>
      </c>
      <c r="AI98" s="64">
        <v>1.3</v>
      </c>
      <c r="AJ98" s="64"/>
      <c r="AK98" s="64"/>
      <c r="AL98" s="64"/>
      <c r="AM98" s="107"/>
    </row>
    <row r="99" spans="1:39" x14ac:dyDescent="0.25">
      <c r="A99" s="52" t="str">
        <f>CONCATENATE(C92," - ",D99,"%")</f>
        <v>CO2 emissions - 50%</v>
      </c>
      <c r="C99" s="123"/>
      <c r="D99" s="94">
        <v>50</v>
      </c>
      <c r="E99" s="64" t="e">
        <v>#N/A</v>
      </c>
      <c r="F99" s="64" t="e">
        <v>#N/A</v>
      </c>
      <c r="G99" s="64" t="e">
        <v>#N/A</v>
      </c>
      <c r="H99" s="64" t="e">
        <v>#N/A</v>
      </c>
      <c r="I99" s="64" t="e">
        <v>#N/A</v>
      </c>
      <c r="J99" s="64" t="e">
        <v>#N/A</v>
      </c>
      <c r="K99" s="64" t="e">
        <v>#N/A</v>
      </c>
      <c r="L99" s="64" t="e">
        <v>#N/A</v>
      </c>
      <c r="M99" s="64" t="e">
        <v>#N/A</v>
      </c>
      <c r="N99" s="64" t="e">
        <v>#N/A</v>
      </c>
      <c r="O99" s="64" t="e">
        <v>#N/A</v>
      </c>
      <c r="P99" s="64" t="e">
        <v>#N/A</v>
      </c>
      <c r="Q99" s="64">
        <v>2.4500000000000002</v>
      </c>
      <c r="R99" s="64">
        <v>2.61</v>
      </c>
      <c r="S99" s="64" t="e">
        <v>#N/A</v>
      </c>
      <c r="T99" s="64" t="e">
        <v>#N/A</v>
      </c>
      <c r="U99" s="64" t="e">
        <v>#N/A</v>
      </c>
      <c r="V99" s="64" t="e">
        <v>#N/A</v>
      </c>
      <c r="W99" s="64" t="e">
        <v>#N/A</v>
      </c>
      <c r="X99" s="64" t="e">
        <v>#N/A</v>
      </c>
      <c r="Y99" s="64" t="e">
        <v>#N/A</v>
      </c>
      <c r="Z99" s="64" t="e">
        <v>#N/A</v>
      </c>
      <c r="AA99" s="64" t="e">
        <v>#N/A</v>
      </c>
      <c r="AB99" s="64" t="e">
        <v>#N/A</v>
      </c>
      <c r="AC99" s="64" t="e">
        <v>#N/A</v>
      </c>
      <c r="AD99" s="64" t="e">
        <v>#N/A</v>
      </c>
      <c r="AE99" s="64" t="e">
        <v>#N/A</v>
      </c>
      <c r="AF99" s="64" t="e">
        <v>#N/A</v>
      </c>
      <c r="AG99" s="64">
        <v>1.7975155925155937</v>
      </c>
      <c r="AH99" s="64" t="e">
        <v>#N/A</v>
      </c>
      <c r="AI99" s="64" t="e">
        <v>#N/A</v>
      </c>
      <c r="AJ99" s="64"/>
      <c r="AK99" s="64"/>
      <c r="AL99" s="64"/>
      <c r="AM99" s="107"/>
    </row>
    <row r="100" spans="1:39" ht="15.75" thickBot="1" x14ac:dyDescent="0.3">
      <c r="A100" s="52" t="str">
        <f>CONCATENATE(C92," - ",D100,"%")</f>
        <v>CO2 emissions - 60%</v>
      </c>
      <c r="C100" s="124"/>
      <c r="D100" s="95">
        <v>60</v>
      </c>
      <c r="E100" s="116">
        <v>2.2999999999999998</v>
      </c>
      <c r="F100" s="116">
        <v>1.1373295454545451</v>
      </c>
      <c r="G100" s="116" t="e">
        <v>#N/A</v>
      </c>
      <c r="H100" s="116" t="e">
        <v>#N/A</v>
      </c>
      <c r="I100" s="116" t="e">
        <v>#N/A</v>
      </c>
      <c r="J100" s="116" t="e">
        <v>#N/A</v>
      </c>
      <c r="K100" s="116" t="e">
        <v>#N/A</v>
      </c>
      <c r="L100" s="116" t="e">
        <v>#N/A</v>
      </c>
      <c r="M100" s="116" t="e">
        <v>#N/A</v>
      </c>
      <c r="N100" s="116" t="e">
        <v>#N/A</v>
      </c>
      <c r="O100" s="116" t="e">
        <v>#N/A</v>
      </c>
      <c r="P100" s="116" t="e">
        <v>#N/A</v>
      </c>
      <c r="Q100" s="116" t="e">
        <v>#N/A</v>
      </c>
      <c r="R100" s="116" t="e">
        <v>#N/A</v>
      </c>
      <c r="S100" s="116" t="e">
        <v>#N/A</v>
      </c>
      <c r="T100" s="116" t="e">
        <v>#N/A</v>
      </c>
      <c r="U100" s="116" t="e">
        <v>#N/A</v>
      </c>
      <c r="V100" s="116" t="e">
        <v>#N/A</v>
      </c>
      <c r="W100" s="116">
        <v>1.49</v>
      </c>
      <c r="X100" s="116" t="e">
        <v>#N/A</v>
      </c>
      <c r="Y100" s="116" t="e">
        <v>#N/A</v>
      </c>
      <c r="Z100" s="116" t="e">
        <v>#N/A</v>
      </c>
      <c r="AA100" s="116" t="e">
        <v>#N/A</v>
      </c>
      <c r="AB100" s="116" t="e">
        <v>#N/A</v>
      </c>
      <c r="AC100" s="116" t="e">
        <v>#N/A</v>
      </c>
      <c r="AD100" s="116" t="e">
        <v>#N/A</v>
      </c>
      <c r="AE100" s="116" t="e">
        <v>#N/A</v>
      </c>
      <c r="AF100" s="116" t="e">
        <v>#N/A</v>
      </c>
      <c r="AG100" s="116">
        <v>1.7494459833795004</v>
      </c>
      <c r="AH100" s="116" t="e">
        <v>#N/A</v>
      </c>
      <c r="AI100" s="116" t="e">
        <v>#N/A</v>
      </c>
      <c r="AJ100" s="116"/>
      <c r="AK100" s="116"/>
      <c r="AL100" s="116"/>
      <c r="AM100" s="108"/>
    </row>
    <row r="101" spans="1:39" ht="19.5" thickBot="1" x14ac:dyDescent="0.35">
      <c r="C101" s="40" t="str">
        <f>List!$B$10</f>
        <v>O2 emissions</v>
      </c>
      <c r="D101" s="45" t="s">
        <v>196</v>
      </c>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2"/>
    </row>
    <row r="102" spans="1:39" x14ac:dyDescent="0.25">
      <c r="A102" s="52" t="str">
        <f>CONCATENATE(C101," - ",D102,"%")</f>
        <v>O2 emissions - 0%</v>
      </c>
      <c r="C102" s="122" t="s">
        <v>124</v>
      </c>
      <c r="D102" s="11">
        <v>0</v>
      </c>
      <c r="E102" s="20">
        <v>14.5</v>
      </c>
      <c r="F102" s="20">
        <v>17.549693181818192</v>
      </c>
      <c r="G102" s="20">
        <v>12.7</v>
      </c>
      <c r="H102" s="20">
        <v>17.100000000000001</v>
      </c>
      <c r="I102" s="20" t="e">
        <v>#N/A</v>
      </c>
      <c r="J102" s="20">
        <v>16.53</v>
      </c>
      <c r="K102" s="20">
        <v>12.34</v>
      </c>
      <c r="L102" s="20">
        <v>16.571542288557211</v>
      </c>
      <c r="M102" s="20" t="e">
        <v>#N/A</v>
      </c>
      <c r="N102" s="20" t="e">
        <v>#N/A</v>
      </c>
      <c r="O102" s="20" t="e">
        <v>#N/A</v>
      </c>
      <c r="P102" s="20" t="e">
        <v>#N/A</v>
      </c>
      <c r="Q102" s="20" t="e">
        <v>#N/A</v>
      </c>
      <c r="R102" s="20" t="e">
        <v>#N/A</v>
      </c>
      <c r="S102" s="20">
        <v>9.9658000000000015</v>
      </c>
      <c r="T102" s="20">
        <v>12.000348258706476</v>
      </c>
      <c r="U102" s="20">
        <v>10.96</v>
      </c>
      <c r="V102" s="20">
        <v>17.755700000000001</v>
      </c>
      <c r="W102" s="20">
        <v>15.94</v>
      </c>
      <c r="X102" s="20">
        <v>14.219999999999999</v>
      </c>
      <c r="Y102" s="20">
        <v>17.11</v>
      </c>
      <c r="Z102" s="20">
        <v>16.88697674418605</v>
      </c>
      <c r="AA102" s="20">
        <v>16.993355481727566</v>
      </c>
      <c r="AB102" s="20">
        <v>10.405000000000001</v>
      </c>
      <c r="AC102" s="20">
        <v>19.980547263681576</v>
      </c>
      <c r="AD102" s="20">
        <v>14.368855721393023</v>
      </c>
      <c r="AE102" s="20">
        <v>16.721343283582094</v>
      </c>
      <c r="AF102" s="20">
        <v>17.006388888888875</v>
      </c>
      <c r="AG102" s="20">
        <v>16.388681440443204</v>
      </c>
      <c r="AH102" s="20">
        <v>17.5</v>
      </c>
      <c r="AI102" s="20">
        <v>17.2</v>
      </c>
      <c r="AJ102" s="20"/>
      <c r="AK102" s="20"/>
      <c r="AL102" s="20"/>
      <c r="AM102" s="21"/>
    </row>
    <row r="103" spans="1:39" x14ac:dyDescent="0.25">
      <c r="A103" s="52" t="str">
        <f>CONCATENATE(C101," - ",D103,"%")</f>
        <v>O2 emissions - 10%</v>
      </c>
      <c r="C103" s="123"/>
      <c r="D103" s="94">
        <v>10</v>
      </c>
      <c r="E103" s="64" t="e">
        <v>#N/A</v>
      </c>
      <c r="F103" s="64" t="e">
        <v>#N/A</v>
      </c>
      <c r="G103" s="64" t="e">
        <v>#N/A</v>
      </c>
      <c r="H103" s="64" t="e">
        <v>#N/A</v>
      </c>
      <c r="I103" s="64" t="e">
        <v>#N/A</v>
      </c>
      <c r="J103" s="64" t="e">
        <v>#N/A</v>
      </c>
      <c r="K103" s="64" t="e">
        <v>#N/A</v>
      </c>
      <c r="L103" s="64" t="e">
        <v>#N/A</v>
      </c>
      <c r="M103" s="64" t="e">
        <v>#N/A</v>
      </c>
      <c r="N103" s="64" t="e">
        <v>#N/A</v>
      </c>
      <c r="O103" s="64" t="e">
        <v>#N/A</v>
      </c>
      <c r="P103" s="64" t="e">
        <v>#N/A</v>
      </c>
      <c r="Q103" s="64" t="e">
        <v>#N/A</v>
      </c>
      <c r="R103" s="64" t="e">
        <v>#N/A</v>
      </c>
      <c r="S103" s="64" t="e">
        <v>#N/A</v>
      </c>
      <c r="T103" s="64" t="e">
        <v>#N/A</v>
      </c>
      <c r="U103" s="64" t="e">
        <v>#N/A</v>
      </c>
      <c r="V103" s="64" t="e">
        <v>#N/A</v>
      </c>
      <c r="W103" s="64" t="e">
        <v>#N/A</v>
      </c>
      <c r="X103" s="64" t="e">
        <v>#N/A</v>
      </c>
      <c r="Y103" s="64" t="e">
        <v>#N/A</v>
      </c>
      <c r="Z103" s="64" t="e">
        <v>#N/A</v>
      </c>
      <c r="AA103" s="64" t="e">
        <v>#N/A</v>
      </c>
      <c r="AB103" s="64" t="e">
        <v>#N/A</v>
      </c>
      <c r="AC103" s="64" t="e">
        <v>#N/A</v>
      </c>
      <c r="AD103" s="64" t="e">
        <v>#N/A</v>
      </c>
      <c r="AE103" s="64" t="e">
        <v>#N/A</v>
      </c>
      <c r="AF103" s="64" t="e">
        <v>#N/A</v>
      </c>
      <c r="AG103" s="64" t="e">
        <v>#N/A</v>
      </c>
      <c r="AH103" s="64" t="e">
        <v>#N/A</v>
      </c>
      <c r="AI103" s="64" t="e">
        <v>#N/A</v>
      </c>
      <c r="AJ103" s="64"/>
      <c r="AK103" s="64"/>
      <c r="AL103" s="64"/>
      <c r="AM103" s="107"/>
    </row>
    <row r="104" spans="1:39" x14ac:dyDescent="0.25">
      <c r="A104" s="52" t="str">
        <f>CONCATENATE(C101," - ",D104,"%")</f>
        <v>O2 emissions - 20%</v>
      </c>
      <c r="C104" s="123"/>
      <c r="D104" s="94">
        <v>20</v>
      </c>
      <c r="E104" s="64" t="e">
        <v>#N/A</v>
      </c>
      <c r="F104" s="64" t="e">
        <v>#N/A</v>
      </c>
      <c r="G104" s="64" t="e">
        <v>#N/A</v>
      </c>
      <c r="H104" s="64" t="e">
        <v>#N/A</v>
      </c>
      <c r="I104" s="64" t="e">
        <v>#N/A</v>
      </c>
      <c r="J104" s="64" t="e">
        <v>#N/A</v>
      </c>
      <c r="K104" s="64" t="e">
        <v>#N/A</v>
      </c>
      <c r="L104" s="64" t="e">
        <v>#N/A</v>
      </c>
      <c r="M104" s="64" t="e">
        <v>#N/A</v>
      </c>
      <c r="N104" s="64" t="e">
        <v>#N/A</v>
      </c>
      <c r="O104" s="64" t="e">
        <v>#N/A</v>
      </c>
      <c r="P104" s="64" t="e">
        <v>#N/A</v>
      </c>
      <c r="Q104" s="64" t="e">
        <v>#N/A</v>
      </c>
      <c r="R104" s="64" t="e">
        <v>#N/A</v>
      </c>
      <c r="S104" s="64" t="e">
        <v>#N/A</v>
      </c>
      <c r="T104" s="64" t="e">
        <v>#N/A</v>
      </c>
      <c r="U104" s="64" t="e">
        <v>#N/A</v>
      </c>
      <c r="V104" s="64" t="e">
        <v>#N/A</v>
      </c>
      <c r="W104" s="64" t="e">
        <v>#N/A</v>
      </c>
      <c r="X104" s="64" t="e">
        <v>#N/A</v>
      </c>
      <c r="Y104" s="64" t="e">
        <v>#N/A</v>
      </c>
      <c r="Z104" s="64" t="e">
        <v>#N/A</v>
      </c>
      <c r="AA104" s="64" t="e">
        <v>#N/A</v>
      </c>
      <c r="AB104" s="64" t="e">
        <v>#N/A</v>
      </c>
      <c r="AC104" s="64" t="e">
        <v>#N/A</v>
      </c>
      <c r="AD104" s="64" t="e">
        <v>#N/A</v>
      </c>
      <c r="AE104" s="64" t="e">
        <v>#N/A</v>
      </c>
      <c r="AF104" s="64" t="e">
        <v>#N/A</v>
      </c>
      <c r="AG104" s="64">
        <v>16.751983486238533</v>
      </c>
      <c r="AH104" s="64" t="e">
        <v>#N/A</v>
      </c>
      <c r="AI104" s="64" t="e">
        <v>#N/A</v>
      </c>
      <c r="AJ104" s="64"/>
      <c r="AK104" s="64"/>
      <c r="AL104" s="64"/>
      <c r="AM104" s="107"/>
    </row>
    <row r="105" spans="1:39" x14ac:dyDescent="0.25">
      <c r="A105" s="52" t="str">
        <f>CONCATENATE(C101," - ",D105,"%")</f>
        <v>O2 emissions - 23%</v>
      </c>
      <c r="C105" s="123"/>
      <c r="D105" s="94">
        <v>23</v>
      </c>
      <c r="E105" s="64" t="e">
        <v>#N/A</v>
      </c>
      <c r="F105" s="64" t="e">
        <v>#N/A</v>
      </c>
      <c r="G105" s="64">
        <v>13.5</v>
      </c>
      <c r="H105" s="64">
        <v>17.399999999999999</v>
      </c>
      <c r="I105" s="64" t="e">
        <v>#N/A</v>
      </c>
      <c r="J105" s="64">
        <v>16.84</v>
      </c>
      <c r="K105" s="64">
        <v>13.11</v>
      </c>
      <c r="L105" s="64">
        <v>16.829502487562191</v>
      </c>
      <c r="M105" s="64" t="e">
        <v>#N/A</v>
      </c>
      <c r="N105" s="64" t="e">
        <v>#N/A</v>
      </c>
      <c r="O105" s="64" t="e">
        <v>#N/A</v>
      </c>
      <c r="P105" s="64" t="e">
        <v>#N/A</v>
      </c>
      <c r="Q105" s="64" t="e">
        <v>#N/A</v>
      </c>
      <c r="R105" s="64" t="e">
        <v>#N/A</v>
      </c>
      <c r="S105" s="64">
        <v>11.868232044198901</v>
      </c>
      <c r="T105" s="64">
        <v>11.855</v>
      </c>
      <c r="U105" s="64">
        <v>11.93</v>
      </c>
      <c r="V105" s="64">
        <v>18.674800000000001</v>
      </c>
      <c r="W105" s="64">
        <v>17.18</v>
      </c>
      <c r="X105" s="64">
        <v>14.46</v>
      </c>
      <c r="Y105" s="64">
        <v>17.37</v>
      </c>
      <c r="Z105" s="64">
        <v>17.320598006644527</v>
      </c>
      <c r="AA105" s="64">
        <v>17.264086378737627</v>
      </c>
      <c r="AB105" s="64">
        <v>11.914999999999999</v>
      </c>
      <c r="AC105" s="64">
        <v>20.03</v>
      </c>
      <c r="AD105" s="64">
        <v>14.785422885572146</v>
      </c>
      <c r="AE105" s="64" t="e">
        <v>#N/A</v>
      </c>
      <c r="AF105" s="64">
        <v>17.251999999999992</v>
      </c>
      <c r="AG105" s="64" t="e">
        <v>#N/A</v>
      </c>
      <c r="AH105" s="64">
        <v>17.7</v>
      </c>
      <c r="AI105" s="64" t="e">
        <v>#N/A</v>
      </c>
      <c r="AJ105" s="64"/>
      <c r="AK105" s="64"/>
      <c r="AL105" s="64"/>
      <c r="AM105" s="107"/>
    </row>
    <row r="106" spans="1:39" x14ac:dyDescent="0.25">
      <c r="A106" s="52" t="str">
        <f>CONCATENATE(C101," - ",D106,"%")</f>
        <v>O2 emissions - 30%</v>
      </c>
      <c r="C106" s="123"/>
      <c r="D106" s="94">
        <v>30</v>
      </c>
      <c r="E106" s="64" t="e">
        <v>#N/A</v>
      </c>
      <c r="F106" s="64" t="e">
        <v>#N/A</v>
      </c>
      <c r="G106" s="64" t="e">
        <v>#N/A</v>
      </c>
      <c r="H106" s="64" t="e">
        <v>#N/A</v>
      </c>
      <c r="I106" s="64" t="e">
        <v>#N/A</v>
      </c>
      <c r="J106" s="64" t="e">
        <v>#N/A</v>
      </c>
      <c r="K106" s="64" t="e">
        <v>#N/A</v>
      </c>
      <c r="L106" s="64" t="e">
        <v>#N/A</v>
      </c>
      <c r="M106" s="64" t="e">
        <v>#N/A</v>
      </c>
      <c r="N106" s="64" t="e">
        <v>#N/A</v>
      </c>
      <c r="O106" s="64" t="e">
        <v>#N/A</v>
      </c>
      <c r="P106" s="64" t="e">
        <v>#N/A</v>
      </c>
      <c r="Q106" s="64" t="e">
        <v>#N/A</v>
      </c>
      <c r="R106" s="64" t="e">
        <v>#N/A</v>
      </c>
      <c r="S106" s="64" t="e">
        <v>#N/A</v>
      </c>
      <c r="T106" s="64" t="e">
        <v>#N/A</v>
      </c>
      <c r="U106" s="64" t="e">
        <v>#N/A</v>
      </c>
      <c r="V106" s="64" t="e">
        <v>#N/A</v>
      </c>
      <c r="W106" s="64" t="e">
        <v>#N/A</v>
      </c>
      <c r="X106" s="64" t="e">
        <v>#N/A</v>
      </c>
      <c r="Y106" s="64" t="e">
        <v>#N/A</v>
      </c>
      <c r="Z106" s="64" t="e">
        <v>#N/A</v>
      </c>
      <c r="AA106" s="64" t="e">
        <v>#N/A</v>
      </c>
      <c r="AB106" s="64" t="e">
        <v>#N/A</v>
      </c>
      <c r="AC106" s="64" t="e">
        <v>#N/A</v>
      </c>
      <c r="AD106" s="64" t="e">
        <v>#N/A</v>
      </c>
      <c r="AE106" s="64" t="e">
        <v>#N/A</v>
      </c>
      <c r="AF106" s="64" t="e">
        <v>#N/A</v>
      </c>
      <c r="AG106" s="64" t="e">
        <v>#N/A</v>
      </c>
      <c r="AH106" s="64" t="e">
        <v>#N/A</v>
      </c>
      <c r="AI106" s="64" t="e">
        <v>#N/A</v>
      </c>
      <c r="AJ106" s="64"/>
      <c r="AK106" s="64"/>
      <c r="AL106" s="64"/>
      <c r="AM106" s="107"/>
    </row>
    <row r="107" spans="1:39" x14ac:dyDescent="0.25">
      <c r="A107" s="52" t="str">
        <f>CONCATENATE(C101," - ",D107,"%")</f>
        <v>O2 emissions - 40%</v>
      </c>
      <c r="C107" s="123"/>
      <c r="D107" s="94">
        <v>40</v>
      </c>
      <c r="E107" s="64" t="e">
        <v>#N/A</v>
      </c>
      <c r="F107" s="64" t="e">
        <v>#N/A</v>
      </c>
      <c r="G107" s="64">
        <v>13.9</v>
      </c>
      <c r="H107" s="64">
        <v>17.600000000000001</v>
      </c>
      <c r="I107" s="64" t="e">
        <v>#N/A</v>
      </c>
      <c r="J107" s="64">
        <v>17.25995024875624</v>
      </c>
      <c r="K107" s="64">
        <v>14.183084577114428</v>
      </c>
      <c r="L107" s="64">
        <v>17.155522388059705</v>
      </c>
      <c r="M107" s="64" t="e">
        <v>#N/A</v>
      </c>
      <c r="N107" s="64" t="e">
        <v>#N/A</v>
      </c>
      <c r="O107" s="64" t="e">
        <v>#N/A</v>
      </c>
      <c r="P107" s="64" t="e">
        <v>#N/A</v>
      </c>
      <c r="Q107" s="64" t="e">
        <v>#N/A</v>
      </c>
      <c r="R107" s="64" t="e">
        <v>#N/A</v>
      </c>
      <c r="S107" s="64">
        <v>13.093830845771153</v>
      </c>
      <c r="T107" s="64">
        <v>13.227014925373142</v>
      </c>
      <c r="U107" s="64">
        <v>12.61</v>
      </c>
      <c r="V107" s="64">
        <v>18.2395</v>
      </c>
      <c r="W107" s="64">
        <v>17.68</v>
      </c>
      <c r="X107" s="64">
        <v>14.995000000000001</v>
      </c>
      <c r="Y107" s="64">
        <v>17.584278606965185</v>
      </c>
      <c r="Z107" s="64">
        <v>17.477674418604654</v>
      </c>
      <c r="AA107" s="64">
        <v>17.537109634551513</v>
      </c>
      <c r="AB107" s="64">
        <v>12.363383084577123</v>
      </c>
      <c r="AC107" s="64">
        <v>20.016019900497543</v>
      </c>
      <c r="AD107" s="64">
        <v>15.19</v>
      </c>
      <c r="AE107" s="64" t="e">
        <v>#N/A</v>
      </c>
      <c r="AF107" s="64">
        <v>17.417237569060763</v>
      </c>
      <c r="AG107" s="64">
        <v>16.904839916839922</v>
      </c>
      <c r="AH107" s="64">
        <v>17.5</v>
      </c>
      <c r="AI107" s="64">
        <v>18.399999999999999</v>
      </c>
      <c r="AJ107" s="64"/>
      <c r="AK107" s="64"/>
      <c r="AL107" s="64"/>
      <c r="AM107" s="107"/>
    </row>
    <row r="108" spans="1:39" x14ac:dyDescent="0.25">
      <c r="A108" s="52" t="str">
        <f>CONCATENATE(C101," - ",D108,"%")</f>
        <v>O2 emissions - 50%</v>
      </c>
      <c r="C108" s="123"/>
      <c r="D108" s="94">
        <v>50</v>
      </c>
      <c r="E108" s="64" t="e">
        <v>#N/A</v>
      </c>
      <c r="F108" s="64" t="e">
        <v>#N/A</v>
      </c>
      <c r="G108" s="64" t="e">
        <v>#N/A</v>
      </c>
      <c r="H108" s="64" t="e">
        <v>#N/A</v>
      </c>
      <c r="I108" s="64" t="e">
        <v>#N/A</v>
      </c>
      <c r="J108" s="64" t="e">
        <v>#N/A</v>
      </c>
      <c r="K108" s="64" t="e">
        <v>#N/A</v>
      </c>
      <c r="L108" s="64" t="e">
        <v>#N/A</v>
      </c>
      <c r="M108" s="64" t="e">
        <v>#N/A</v>
      </c>
      <c r="N108" s="64" t="e">
        <v>#N/A</v>
      </c>
      <c r="O108" s="64" t="e">
        <v>#N/A</v>
      </c>
      <c r="P108" s="64" t="e">
        <v>#N/A</v>
      </c>
      <c r="Q108" s="64" t="e">
        <v>#N/A</v>
      </c>
      <c r="R108" s="64" t="e">
        <v>#N/A</v>
      </c>
      <c r="S108" s="64" t="e">
        <v>#N/A</v>
      </c>
      <c r="T108" s="64" t="e">
        <v>#N/A</v>
      </c>
      <c r="U108" s="64" t="e">
        <v>#N/A</v>
      </c>
      <c r="V108" s="64" t="e">
        <v>#N/A</v>
      </c>
      <c r="W108" s="64" t="e">
        <v>#N/A</v>
      </c>
      <c r="X108" s="64" t="e">
        <v>#N/A</v>
      </c>
      <c r="Y108" s="64" t="e">
        <v>#N/A</v>
      </c>
      <c r="Z108" s="64" t="e">
        <v>#N/A</v>
      </c>
      <c r="AA108" s="64" t="e">
        <v>#N/A</v>
      </c>
      <c r="AB108" s="64" t="e">
        <v>#N/A</v>
      </c>
      <c r="AC108" s="64" t="e">
        <v>#N/A</v>
      </c>
      <c r="AD108" s="64" t="e">
        <v>#N/A</v>
      </c>
      <c r="AE108" s="64" t="e">
        <v>#N/A</v>
      </c>
      <c r="AF108" s="64" t="e">
        <v>#N/A</v>
      </c>
      <c r="AG108" s="64">
        <v>17.00469438669435</v>
      </c>
      <c r="AH108" s="64" t="e">
        <v>#N/A</v>
      </c>
      <c r="AI108" s="64" t="e">
        <v>#N/A</v>
      </c>
      <c r="AJ108" s="64"/>
      <c r="AK108" s="64"/>
      <c r="AL108" s="64"/>
      <c r="AM108" s="107"/>
    </row>
    <row r="109" spans="1:39" ht="15.75" thickBot="1" x14ac:dyDescent="0.3">
      <c r="A109" s="52" t="str">
        <f>CONCATENATE(C101," - ",D109,"%")</f>
        <v>O2 emissions - 60%</v>
      </c>
      <c r="C109" s="124"/>
      <c r="D109" s="95">
        <v>60</v>
      </c>
      <c r="E109" s="116">
        <v>15.6</v>
      </c>
      <c r="F109" s="116">
        <v>18.292159090909102</v>
      </c>
      <c r="G109" s="116" t="e">
        <v>#N/A</v>
      </c>
      <c r="H109" s="116" t="e">
        <v>#N/A</v>
      </c>
      <c r="I109" s="116" t="e">
        <v>#N/A</v>
      </c>
      <c r="J109" s="116" t="e">
        <v>#N/A</v>
      </c>
      <c r="K109" s="116" t="e">
        <v>#N/A</v>
      </c>
      <c r="L109" s="116" t="e">
        <v>#N/A</v>
      </c>
      <c r="M109" s="116" t="e">
        <v>#N/A</v>
      </c>
      <c r="N109" s="116" t="e">
        <v>#N/A</v>
      </c>
      <c r="O109" s="116" t="e">
        <v>#N/A</v>
      </c>
      <c r="P109" s="116" t="e">
        <v>#N/A</v>
      </c>
      <c r="Q109" s="116" t="e">
        <v>#N/A</v>
      </c>
      <c r="R109" s="116" t="e">
        <v>#N/A</v>
      </c>
      <c r="S109" s="116" t="e">
        <v>#N/A</v>
      </c>
      <c r="T109" s="116" t="e">
        <v>#N/A</v>
      </c>
      <c r="U109" s="116" t="e">
        <v>#N/A</v>
      </c>
      <c r="V109" s="116" t="e">
        <v>#N/A</v>
      </c>
      <c r="W109" s="116">
        <v>18.100000000000001</v>
      </c>
      <c r="X109" s="116" t="e">
        <v>#N/A</v>
      </c>
      <c r="Y109" s="116" t="e">
        <v>#N/A</v>
      </c>
      <c r="Z109" s="116" t="e">
        <v>#N/A</v>
      </c>
      <c r="AA109" s="116" t="e">
        <v>#N/A</v>
      </c>
      <c r="AB109" s="116" t="e">
        <v>#N/A</v>
      </c>
      <c r="AC109" s="116" t="e">
        <v>#N/A</v>
      </c>
      <c r="AD109" s="116" t="e">
        <v>#N/A</v>
      </c>
      <c r="AE109" s="116" t="e">
        <v>#N/A</v>
      </c>
      <c r="AF109" s="116" t="e">
        <v>#N/A</v>
      </c>
      <c r="AG109" s="116">
        <v>16.764673130193902</v>
      </c>
      <c r="AH109" s="116" t="e">
        <v>#N/A</v>
      </c>
      <c r="AI109" s="116" t="e">
        <v>#N/A</v>
      </c>
      <c r="AJ109" s="116"/>
      <c r="AK109" s="116"/>
      <c r="AL109" s="116"/>
      <c r="AM109" s="108"/>
    </row>
    <row r="110" spans="1:39" ht="19.5" thickBot="1" x14ac:dyDescent="0.35">
      <c r="C110" s="40" t="str">
        <f>List!$B$12</f>
        <v>Unburnt UHC emissions</v>
      </c>
      <c r="D110" s="45" t="s">
        <v>193</v>
      </c>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2"/>
    </row>
    <row r="111" spans="1:39" x14ac:dyDescent="0.25">
      <c r="A111" s="52" t="str">
        <f>CONCATENATE(C110," - ",D111,"%")</f>
        <v>Unburnt UHC emissions - 0%</v>
      </c>
      <c r="C111" s="129" t="s">
        <v>124</v>
      </c>
      <c r="D111" s="11">
        <v>0</v>
      </c>
      <c r="E111" s="33" t="e">
        <v>#N/A</v>
      </c>
      <c r="F111" s="20" t="e">
        <v>#N/A</v>
      </c>
      <c r="G111" s="20" t="e">
        <v>#N/A</v>
      </c>
      <c r="H111" s="20" t="e">
        <v>#N/A</v>
      </c>
      <c r="I111" s="20" t="e">
        <v>#N/A</v>
      </c>
      <c r="J111" s="20" t="e">
        <v>#N/A</v>
      </c>
      <c r="K111" s="20" t="e">
        <v>#N/A</v>
      </c>
      <c r="L111" s="20" t="e">
        <v>#N/A</v>
      </c>
      <c r="M111" s="20" t="e">
        <v>#N/A</v>
      </c>
      <c r="N111" s="20">
        <v>334.11539882117995</v>
      </c>
      <c r="O111" s="20" t="e">
        <v>#N/A</v>
      </c>
      <c r="P111" s="20" t="e">
        <v>#N/A</v>
      </c>
      <c r="Q111" s="20" t="e">
        <v>#N/A</v>
      </c>
      <c r="R111" s="20" t="e">
        <v>#N/A</v>
      </c>
      <c r="S111" s="20" t="e">
        <v>#N/A</v>
      </c>
      <c r="T111" s="20" t="e">
        <v>#N/A</v>
      </c>
      <c r="U111" s="20">
        <v>39.668023362409045</v>
      </c>
      <c r="V111" s="20">
        <v>99.429945562607315</v>
      </c>
      <c r="W111" s="20" t="e">
        <v>#N/A</v>
      </c>
      <c r="X111" s="20">
        <v>2.4095970023241198</v>
      </c>
      <c r="Y111" s="20">
        <v>1.9865169976124062</v>
      </c>
      <c r="Z111" s="20">
        <v>182.16937101654091</v>
      </c>
      <c r="AA111" s="20">
        <v>83.176933709641105</v>
      </c>
      <c r="AB111" s="20">
        <v>3.5941118149319831</v>
      </c>
      <c r="AC111" s="20" t="e">
        <v>#N/A</v>
      </c>
      <c r="AD111" s="20">
        <v>155.07325866152703</v>
      </c>
      <c r="AE111" s="20">
        <v>218.29183161051279</v>
      </c>
      <c r="AF111" s="20">
        <v>218.29183161051279</v>
      </c>
      <c r="AG111" s="20" t="e">
        <v>#N/A</v>
      </c>
      <c r="AH111" s="20" t="e">
        <v>#N/A</v>
      </c>
      <c r="AI111" s="20" t="e">
        <v>#N/A</v>
      </c>
      <c r="AJ111" s="20"/>
      <c r="AK111" s="20"/>
      <c r="AL111" s="20"/>
      <c r="AM111" s="21"/>
    </row>
    <row r="112" spans="1:39" x14ac:dyDescent="0.25">
      <c r="A112" s="52" t="str">
        <f>CONCATENATE(C110," - ",D112,"%")</f>
        <v>Unburnt UHC emissions - 23%</v>
      </c>
      <c r="C112" s="130"/>
      <c r="D112" s="94">
        <v>23</v>
      </c>
      <c r="E112" s="34" t="e">
        <v>#N/A</v>
      </c>
      <c r="F112" s="64" t="e">
        <v>#N/A</v>
      </c>
      <c r="G112" s="64" t="e">
        <v>#N/A</v>
      </c>
      <c r="H112" s="64" t="e">
        <v>#N/A</v>
      </c>
      <c r="I112" s="64" t="e">
        <v>#N/A</v>
      </c>
      <c r="J112" s="64" t="e">
        <v>#N/A</v>
      </c>
      <c r="K112" s="64" t="e">
        <v>#N/A</v>
      </c>
      <c r="L112" s="64" t="e">
        <v>#N/A</v>
      </c>
      <c r="M112" s="64" t="e">
        <v>#N/A</v>
      </c>
      <c r="N112" s="64" t="e">
        <v>#N/A</v>
      </c>
      <c r="O112" s="64" t="e">
        <v>#N/A</v>
      </c>
      <c r="P112" s="64" t="e">
        <v>#N/A</v>
      </c>
      <c r="Q112" s="64" t="e">
        <v>#N/A</v>
      </c>
      <c r="R112" s="64" t="e">
        <v>#N/A</v>
      </c>
      <c r="S112" s="64" t="e">
        <v>#N/A</v>
      </c>
      <c r="T112" s="64" t="e">
        <v>#N/A</v>
      </c>
      <c r="U112" s="64" t="e">
        <v>#N/A</v>
      </c>
      <c r="V112" s="64" t="e">
        <v>#N/A</v>
      </c>
      <c r="W112" s="64" t="e">
        <v>#N/A</v>
      </c>
      <c r="X112" s="64">
        <v>2.8074222477223665</v>
      </c>
      <c r="Y112" s="64">
        <v>2.1955893171482708</v>
      </c>
      <c r="Z112" s="64" t="e">
        <v>#N/A</v>
      </c>
      <c r="AA112" s="64">
        <v>138.57935646716561</v>
      </c>
      <c r="AB112" s="64">
        <v>4.2894441311434255</v>
      </c>
      <c r="AC112" s="64" t="e">
        <v>#N/A</v>
      </c>
      <c r="AD112" s="64">
        <v>229.40325817162361</v>
      </c>
      <c r="AE112" s="64">
        <v>224.62522037211852</v>
      </c>
      <c r="AF112" s="64">
        <v>224.62522037211852</v>
      </c>
      <c r="AG112" s="64" t="e">
        <v>#N/A</v>
      </c>
      <c r="AH112" s="64" t="e">
        <v>#N/A</v>
      </c>
      <c r="AI112" s="64" t="e">
        <v>#N/A</v>
      </c>
      <c r="AJ112" s="64"/>
      <c r="AK112" s="64"/>
      <c r="AL112" s="64"/>
      <c r="AM112" s="107"/>
    </row>
    <row r="113" spans="1:39" x14ac:dyDescent="0.25">
      <c r="A113" s="52" t="str">
        <f>CONCATENATE(C110," - ",D113,"%")</f>
        <v>Unburnt UHC emissions - 40%</v>
      </c>
      <c r="C113" s="130"/>
      <c r="D113" s="94">
        <v>40</v>
      </c>
      <c r="E113" s="34" t="e">
        <v>#N/A</v>
      </c>
      <c r="F113" s="64" t="e">
        <v>#N/A</v>
      </c>
      <c r="G113" s="64" t="e">
        <v>#N/A</v>
      </c>
      <c r="H113" s="64" t="e">
        <v>#N/A</v>
      </c>
      <c r="I113" s="64" t="e">
        <v>#N/A</v>
      </c>
      <c r="J113" s="64" t="e">
        <v>#N/A</v>
      </c>
      <c r="K113" s="64" t="e">
        <v>#N/A</v>
      </c>
      <c r="L113" s="64" t="e">
        <v>#N/A</v>
      </c>
      <c r="M113" s="64" t="e">
        <v>#N/A</v>
      </c>
      <c r="N113" s="64">
        <v>522.86649695577023</v>
      </c>
      <c r="O113" s="64" t="e">
        <v>#N/A</v>
      </c>
      <c r="P113" s="64" t="e">
        <v>#N/A</v>
      </c>
      <c r="Q113" s="64" t="e">
        <v>#N/A</v>
      </c>
      <c r="R113" s="64" t="e">
        <v>#N/A</v>
      </c>
      <c r="S113" s="64" t="e">
        <v>#N/A</v>
      </c>
      <c r="T113" s="64" t="e">
        <v>#N/A</v>
      </c>
      <c r="U113" s="64">
        <v>34.722228636806534</v>
      </c>
      <c r="V113" s="64">
        <v>59.467787092658583</v>
      </c>
      <c r="W113" s="64" t="e">
        <v>#N/A</v>
      </c>
      <c r="X113" s="64">
        <v>1.764522231440748</v>
      </c>
      <c r="Y113" s="64">
        <v>1.7602473357457018</v>
      </c>
      <c r="Z113" s="64">
        <v>154.45991343742466</v>
      </c>
      <c r="AA113" s="64">
        <v>89.330380071227694</v>
      </c>
      <c r="AB113" s="64">
        <v>1.9514628460840777</v>
      </c>
      <c r="AC113" s="64" t="e">
        <v>#N/A</v>
      </c>
      <c r="AD113" s="64">
        <v>160.86634402334096</v>
      </c>
      <c r="AE113" s="64">
        <v>255.72850799694697</v>
      </c>
      <c r="AF113" s="64">
        <v>255.72850799694697</v>
      </c>
      <c r="AG113" s="64" t="e">
        <v>#N/A</v>
      </c>
      <c r="AH113" s="64" t="e">
        <v>#N/A</v>
      </c>
      <c r="AI113" s="64" t="e">
        <v>#N/A</v>
      </c>
      <c r="AJ113" s="64"/>
      <c r="AK113" s="64"/>
      <c r="AL113" s="64"/>
      <c r="AM113" s="107"/>
    </row>
    <row r="114" spans="1:39" ht="15.75" thickBot="1" x14ac:dyDescent="0.3">
      <c r="A114" s="52" t="str">
        <f>CONCATENATE(C110," - ",D114,"%")</f>
        <v>Unburnt UHC emissions - 60%</v>
      </c>
      <c r="C114" s="131"/>
      <c r="D114" s="95">
        <v>60</v>
      </c>
      <c r="E114" s="117" t="e">
        <v>#N/A</v>
      </c>
      <c r="F114" s="116" t="e">
        <v>#N/A</v>
      </c>
      <c r="G114" s="116" t="e">
        <v>#N/A</v>
      </c>
      <c r="H114" s="116" t="e">
        <v>#N/A</v>
      </c>
      <c r="I114" s="116" t="e">
        <v>#N/A</v>
      </c>
      <c r="J114" s="116" t="e">
        <v>#N/A</v>
      </c>
      <c r="K114" s="116" t="e">
        <v>#N/A</v>
      </c>
      <c r="L114" s="116" t="e">
        <v>#N/A</v>
      </c>
      <c r="M114" s="116" t="e">
        <v>#N/A</v>
      </c>
      <c r="N114" s="116" t="e">
        <v>#N/A</v>
      </c>
      <c r="O114" s="116" t="e">
        <v>#N/A</v>
      </c>
      <c r="P114" s="116" t="e">
        <v>#N/A</v>
      </c>
      <c r="Q114" s="116" t="e">
        <v>#N/A</v>
      </c>
      <c r="R114" s="116" t="e">
        <v>#N/A</v>
      </c>
      <c r="S114" s="116" t="e">
        <v>#N/A</v>
      </c>
      <c r="T114" s="116" t="e">
        <v>#N/A</v>
      </c>
      <c r="U114" s="116">
        <v>63.685888577860865</v>
      </c>
      <c r="V114" s="116" t="e">
        <v>#N/A</v>
      </c>
      <c r="W114" s="116" t="e">
        <v>#N/A</v>
      </c>
      <c r="X114" s="116" t="e">
        <v>#N/A</v>
      </c>
      <c r="Y114" s="116" t="e">
        <v>#N/A</v>
      </c>
      <c r="Z114" s="116" t="e">
        <v>#N/A</v>
      </c>
      <c r="AA114" s="116" t="e">
        <v>#N/A</v>
      </c>
      <c r="AB114" s="116" t="e">
        <v>#N/A</v>
      </c>
      <c r="AC114" s="116" t="e">
        <v>#N/A</v>
      </c>
      <c r="AD114" s="116" t="e">
        <v>#N/A</v>
      </c>
      <c r="AE114" s="116" t="e">
        <v>#N/A</v>
      </c>
      <c r="AF114" s="116" t="e">
        <v>#N/A</v>
      </c>
      <c r="AG114" s="116" t="e">
        <v>#N/A</v>
      </c>
      <c r="AH114" s="116" t="e">
        <v>#N/A</v>
      </c>
      <c r="AI114" s="116" t="e">
        <v>#N/A</v>
      </c>
      <c r="AJ114" s="116"/>
      <c r="AK114" s="116"/>
      <c r="AL114" s="116"/>
      <c r="AM114" s="108"/>
    </row>
    <row r="115" spans="1:39" ht="19.5" thickBot="1" x14ac:dyDescent="0.35">
      <c r="C115" s="40" t="str">
        <f>List!$B$13</f>
        <v>Unburnt H2 emissions</v>
      </c>
      <c r="D115" s="45" t="s">
        <v>193</v>
      </c>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2"/>
    </row>
    <row r="116" spans="1:39" x14ac:dyDescent="0.25">
      <c r="A116" s="52" t="str">
        <f>CONCATENATE(C115," - ",D116,"%")</f>
        <v>Unburnt H2 emissions - 0%</v>
      </c>
      <c r="C116" s="129" t="s">
        <v>124</v>
      </c>
      <c r="D116" s="11">
        <v>0</v>
      </c>
      <c r="E116" s="33" t="e">
        <v>#N/A</v>
      </c>
      <c r="F116" s="20" t="e">
        <v>#N/A</v>
      </c>
      <c r="G116" s="20" t="e">
        <v>#N/A</v>
      </c>
      <c r="H116" s="20" t="e">
        <v>#N/A</v>
      </c>
      <c r="I116" s="20" t="e">
        <v>#N/A</v>
      </c>
      <c r="J116" s="20" t="e">
        <v>#N/A</v>
      </c>
      <c r="K116" s="20" t="e">
        <v>#N/A</v>
      </c>
      <c r="L116" s="20" t="e">
        <v>#N/A</v>
      </c>
      <c r="M116" s="20" t="e">
        <v>#N/A</v>
      </c>
      <c r="N116" s="20" t="e">
        <v>#N/A</v>
      </c>
      <c r="O116" s="20" t="e">
        <v>#N/A</v>
      </c>
      <c r="P116" s="20" t="e">
        <v>#N/A</v>
      </c>
      <c r="Q116" s="20" t="e">
        <v>#N/A</v>
      </c>
      <c r="R116" s="20" t="e">
        <v>#N/A</v>
      </c>
      <c r="S116" s="20" t="e">
        <v>#N/A</v>
      </c>
      <c r="T116" s="20" t="e">
        <v>#N/A</v>
      </c>
      <c r="U116" s="20" t="e">
        <v>#N/A</v>
      </c>
      <c r="V116" s="20" t="e">
        <v>#N/A</v>
      </c>
      <c r="W116" s="20" t="e">
        <v>#N/A</v>
      </c>
      <c r="X116" s="20" t="e">
        <v>#N/A</v>
      </c>
      <c r="Y116" s="20" t="e">
        <v>#N/A</v>
      </c>
      <c r="Z116" s="20" t="e">
        <v>#N/A</v>
      </c>
      <c r="AA116" s="20" t="e">
        <v>#N/A</v>
      </c>
      <c r="AB116" s="20" t="e">
        <v>#N/A</v>
      </c>
      <c r="AC116" s="20" t="e">
        <v>#N/A</v>
      </c>
      <c r="AD116" s="20" t="e">
        <v>#N/A</v>
      </c>
      <c r="AE116" s="20" t="e">
        <v>#N/A</v>
      </c>
      <c r="AF116" s="20" t="e">
        <v>#N/A</v>
      </c>
      <c r="AG116" s="20" t="e">
        <v>#N/A</v>
      </c>
      <c r="AH116" s="20" t="e">
        <v>#N/A</v>
      </c>
      <c r="AI116" s="20" t="e">
        <v>#N/A</v>
      </c>
      <c r="AJ116" s="20"/>
      <c r="AK116" s="20"/>
      <c r="AL116" s="20"/>
      <c r="AM116" s="21"/>
    </row>
    <row r="117" spans="1:39" x14ac:dyDescent="0.25">
      <c r="A117" s="52" t="str">
        <f>CONCATENATE(C115," - ",D117,"%")</f>
        <v>Unburnt H2 emissions - 23%</v>
      </c>
      <c r="C117" s="130"/>
      <c r="D117" s="94">
        <v>23</v>
      </c>
      <c r="E117" s="34" t="e">
        <v>#N/A</v>
      </c>
      <c r="F117" s="64" t="e">
        <v>#N/A</v>
      </c>
      <c r="G117" s="64" t="e">
        <v>#N/A</v>
      </c>
      <c r="H117" s="64" t="e">
        <v>#N/A</v>
      </c>
      <c r="I117" s="64" t="e">
        <v>#N/A</v>
      </c>
      <c r="J117" s="64" t="e">
        <v>#N/A</v>
      </c>
      <c r="K117" s="64" t="e">
        <v>#N/A</v>
      </c>
      <c r="L117" s="64" t="e">
        <v>#N/A</v>
      </c>
      <c r="M117" s="64" t="e">
        <v>#N/A</v>
      </c>
      <c r="N117" s="64" t="e">
        <v>#N/A</v>
      </c>
      <c r="O117" s="64" t="e">
        <v>#N/A</v>
      </c>
      <c r="P117" s="64" t="e">
        <v>#N/A</v>
      </c>
      <c r="Q117" s="64" t="e">
        <v>#N/A</v>
      </c>
      <c r="R117" s="64" t="e">
        <v>#N/A</v>
      </c>
      <c r="S117" s="64" t="e">
        <v>#N/A</v>
      </c>
      <c r="T117" s="64" t="e">
        <v>#N/A</v>
      </c>
      <c r="U117" s="64" t="e">
        <v>#N/A</v>
      </c>
      <c r="V117" s="64" t="e">
        <v>#N/A</v>
      </c>
      <c r="W117" s="64" t="e">
        <v>#N/A</v>
      </c>
      <c r="X117" s="64" t="e">
        <v>#N/A</v>
      </c>
      <c r="Y117" s="64" t="e">
        <v>#N/A</v>
      </c>
      <c r="Z117" s="64" t="e">
        <v>#N/A</v>
      </c>
      <c r="AA117" s="64" t="e">
        <v>#N/A</v>
      </c>
      <c r="AB117" s="64" t="e">
        <v>#N/A</v>
      </c>
      <c r="AC117" s="64" t="e">
        <v>#N/A</v>
      </c>
      <c r="AD117" s="64" t="e">
        <v>#N/A</v>
      </c>
      <c r="AE117" s="64" t="e">
        <v>#N/A</v>
      </c>
      <c r="AF117" s="64" t="e">
        <v>#N/A</v>
      </c>
      <c r="AG117" s="64" t="e">
        <v>#N/A</v>
      </c>
      <c r="AH117" s="64" t="e">
        <v>#N/A</v>
      </c>
      <c r="AI117" s="64" t="e">
        <v>#N/A</v>
      </c>
      <c r="AJ117" s="64"/>
      <c r="AK117" s="64"/>
      <c r="AL117" s="64"/>
      <c r="AM117" s="107"/>
    </row>
    <row r="118" spans="1:39" x14ac:dyDescent="0.25">
      <c r="A118" s="52" t="str">
        <f>CONCATENATE(C115," - ",D118,"%")</f>
        <v>Unburnt H2 emissions - 40%</v>
      </c>
      <c r="C118" s="130"/>
      <c r="D118" s="94">
        <v>40</v>
      </c>
      <c r="E118" s="34" t="e">
        <v>#N/A</v>
      </c>
      <c r="F118" s="64" t="e">
        <v>#N/A</v>
      </c>
      <c r="G118" s="64" t="e">
        <v>#N/A</v>
      </c>
      <c r="H118" s="64" t="e">
        <v>#N/A</v>
      </c>
      <c r="I118" s="64" t="e">
        <v>#N/A</v>
      </c>
      <c r="J118" s="64" t="e">
        <v>#N/A</v>
      </c>
      <c r="K118" s="64" t="e">
        <v>#N/A</v>
      </c>
      <c r="L118" s="64" t="e">
        <v>#N/A</v>
      </c>
      <c r="M118" s="64" t="e">
        <v>#N/A</v>
      </c>
      <c r="N118" s="64" t="e">
        <v>#N/A</v>
      </c>
      <c r="O118" s="64" t="e">
        <v>#N/A</v>
      </c>
      <c r="P118" s="64" t="e">
        <v>#N/A</v>
      </c>
      <c r="Q118" s="64" t="e">
        <v>#N/A</v>
      </c>
      <c r="R118" s="64" t="e">
        <v>#N/A</v>
      </c>
      <c r="S118" s="64" t="e">
        <v>#N/A</v>
      </c>
      <c r="T118" s="64" t="e">
        <v>#N/A</v>
      </c>
      <c r="U118" s="64" t="e">
        <v>#N/A</v>
      </c>
      <c r="V118" s="64" t="e">
        <v>#N/A</v>
      </c>
      <c r="W118" s="64" t="e">
        <v>#N/A</v>
      </c>
      <c r="X118" s="64" t="e">
        <v>#N/A</v>
      </c>
      <c r="Y118" s="64" t="e">
        <v>#N/A</v>
      </c>
      <c r="Z118" s="64" t="e">
        <v>#N/A</v>
      </c>
      <c r="AA118" s="64" t="e">
        <v>#N/A</v>
      </c>
      <c r="AB118" s="64" t="e">
        <v>#N/A</v>
      </c>
      <c r="AC118" s="64" t="e">
        <v>#N/A</v>
      </c>
      <c r="AD118" s="64" t="e">
        <v>#N/A</v>
      </c>
      <c r="AE118" s="64" t="e">
        <v>#N/A</v>
      </c>
      <c r="AF118" s="64" t="e">
        <v>#N/A</v>
      </c>
      <c r="AG118" s="64" t="e">
        <v>#N/A</v>
      </c>
      <c r="AH118" s="64" t="e">
        <v>#N/A</v>
      </c>
      <c r="AI118" s="64" t="e">
        <v>#N/A</v>
      </c>
      <c r="AJ118" s="64"/>
      <c r="AK118" s="64"/>
      <c r="AL118" s="64"/>
      <c r="AM118" s="107"/>
    </row>
    <row r="119" spans="1:39" ht="15.75" thickBot="1" x14ac:dyDescent="0.3">
      <c r="A119" s="52" t="str">
        <f>CONCATENATE(C115," - ",D119,"%")</f>
        <v>Unburnt H2 emissions - 60%</v>
      </c>
      <c r="C119" s="131"/>
      <c r="D119" s="95">
        <v>60</v>
      </c>
      <c r="E119" s="117" t="e">
        <v>#N/A</v>
      </c>
      <c r="F119" s="116" t="e">
        <v>#N/A</v>
      </c>
      <c r="G119" s="116" t="e">
        <v>#N/A</v>
      </c>
      <c r="H119" s="116" t="e">
        <v>#N/A</v>
      </c>
      <c r="I119" s="116" t="e">
        <v>#N/A</v>
      </c>
      <c r="J119" s="116" t="e">
        <v>#N/A</v>
      </c>
      <c r="K119" s="116" t="e">
        <v>#N/A</v>
      </c>
      <c r="L119" s="116" t="e">
        <v>#N/A</v>
      </c>
      <c r="M119" s="116" t="e">
        <v>#N/A</v>
      </c>
      <c r="N119" s="116" t="e">
        <v>#N/A</v>
      </c>
      <c r="O119" s="116" t="e">
        <v>#N/A</v>
      </c>
      <c r="P119" s="116" t="e">
        <v>#N/A</v>
      </c>
      <c r="Q119" s="116" t="e">
        <v>#N/A</v>
      </c>
      <c r="R119" s="116" t="e">
        <v>#N/A</v>
      </c>
      <c r="S119" s="116" t="e">
        <v>#N/A</v>
      </c>
      <c r="T119" s="116" t="e">
        <v>#N/A</v>
      </c>
      <c r="U119" s="116" t="e">
        <v>#N/A</v>
      </c>
      <c r="V119" s="116" t="e">
        <v>#N/A</v>
      </c>
      <c r="W119" s="116" t="e">
        <v>#N/A</v>
      </c>
      <c r="X119" s="116" t="e">
        <v>#N/A</v>
      </c>
      <c r="Y119" s="116" t="e">
        <v>#N/A</v>
      </c>
      <c r="Z119" s="116" t="e">
        <v>#N/A</v>
      </c>
      <c r="AA119" s="116" t="e">
        <v>#N/A</v>
      </c>
      <c r="AB119" s="116" t="e">
        <v>#N/A</v>
      </c>
      <c r="AC119" s="116" t="e">
        <v>#N/A</v>
      </c>
      <c r="AD119" s="116" t="e">
        <v>#N/A</v>
      </c>
      <c r="AE119" s="116" t="e">
        <v>#N/A</v>
      </c>
      <c r="AF119" s="116" t="e">
        <v>#N/A</v>
      </c>
      <c r="AG119" s="116" t="e">
        <v>#N/A</v>
      </c>
      <c r="AH119" s="116" t="e">
        <v>#N/A</v>
      </c>
      <c r="AI119" s="116" t="e">
        <v>#N/A</v>
      </c>
      <c r="AJ119" s="116"/>
      <c r="AK119" s="116"/>
      <c r="AL119" s="116"/>
      <c r="AM119" s="108"/>
    </row>
    <row r="120" spans="1:39" ht="19.5" thickBot="1" x14ac:dyDescent="0.35">
      <c r="C120" s="40" t="str">
        <f>List!$B$6</f>
        <v>Air Excess (Lambda)</v>
      </c>
      <c r="D120" s="45"/>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2"/>
    </row>
    <row r="121" spans="1:39" x14ac:dyDescent="0.25">
      <c r="A121" s="52" t="str">
        <f>CONCATENATE(C120," - ",D121,"%")</f>
        <v>Air Excess (Lambda) - 0%</v>
      </c>
      <c r="C121" s="122" t="s">
        <v>124</v>
      </c>
      <c r="D121" s="11">
        <v>0</v>
      </c>
      <c r="E121" s="33">
        <v>3.2307692307692308</v>
      </c>
      <c r="F121" s="20">
        <v>6.0864152397514237</v>
      </c>
      <c r="G121" s="20">
        <v>2.5301204819277108</v>
      </c>
      <c r="H121" s="20">
        <v>5.3846153846153868</v>
      </c>
      <c r="I121" s="20" t="e">
        <v>#N/A</v>
      </c>
      <c r="J121" s="20">
        <v>4.6979865771812088</v>
      </c>
      <c r="K121" s="20">
        <v>2.4249422632794455</v>
      </c>
      <c r="L121" s="20">
        <v>4.7420572507077665</v>
      </c>
      <c r="M121" s="20" t="e">
        <v>#N/A</v>
      </c>
      <c r="N121" s="20" t="e">
        <v>#N/A</v>
      </c>
      <c r="O121" s="20" t="e">
        <v>#N/A</v>
      </c>
      <c r="P121" s="20" t="e">
        <v>#N/A</v>
      </c>
      <c r="Q121" s="20" t="e">
        <v>#N/A</v>
      </c>
      <c r="R121" s="20" t="e">
        <v>#N/A</v>
      </c>
      <c r="S121" s="20">
        <v>1.9031737688278265</v>
      </c>
      <c r="T121" s="20">
        <v>2.3334236261215215</v>
      </c>
      <c r="U121" s="20">
        <v>2.0916334661354585</v>
      </c>
      <c r="V121" s="20">
        <v>6.4728909163764161</v>
      </c>
      <c r="W121" s="20">
        <v>4.150197628458498</v>
      </c>
      <c r="X121" s="20">
        <v>3.0973451327433623</v>
      </c>
      <c r="Y121" s="20">
        <v>5.3984575835475574</v>
      </c>
      <c r="Z121" s="20">
        <v>5.1057333484111771</v>
      </c>
      <c r="AA121" s="20">
        <v>5.2412935323382968</v>
      </c>
      <c r="AB121" s="20">
        <v>1.9820670127418596</v>
      </c>
      <c r="AC121" s="20">
        <v>20.599287492069358</v>
      </c>
      <c r="AD121" s="20">
        <v>3.1668742403553205</v>
      </c>
      <c r="AE121" s="20">
        <v>4.9080824641573981</v>
      </c>
      <c r="AF121" s="20">
        <v>5.2583988314669075</v>
      </c>
      <c r="AG121" s="20">
        <v>4.554011987846347</v>
      </c>
      <c r="AH121" s="20">
        <v>6</v>
      </c>
      <c r="AI121" s="20">
        <v>5.5263157894736832</v>
      </c>
      <c r="AJ121" s="20"/>
      <c r="AK121" s="20"/>
      <c r="AL121" s="20"/>
      <c r="AM121" s="21"/>
    </row>
    <row r="122" spans="1:39" x14ac:dyDescent="0.25">
      <c r="A122" s="52" t="str">
        <f>CONCATENATE(C120," - ",D122,"%")</f>
        <v>Air Excess (Lambda) - 10%</v>
      </c>
      <c r="C122" s="123"/>
      <c r="D122" s="94">
        <v>10</v>
      </c>
      <c r="E122" s="34" t="e">
        <v>#N/A</v>
      </c>
      <c r="F122" s="64" t="e">
        <v>#N/A</v>
      </c>
      <c r="G122" s="64" t="e">
        <v>#N/A</v>
      </c>
      <c r="H122" s="64" t="e">
        <v>#N/A</v>
      </c>
      <c r="I122" s="64" t="e">
        <v>#N/A</v>
      </c>
      <c r="J122" s="64" t="e">
        <v>#N/A</v>
      </c>
      <c r="K122" s="64" t="e">
        <v>#N/A</v>
      </c>
      <c r="L122" s="64" t="e">
        <v>#N/A</v>
      </c>
      <c r="M122" s="64" t="e">
        <v>#N/A</v>
      </c>
      <c r="N122" s="64" t="e">
        <v>#N/A</v>
      </c>
      <c r="O122" s="64" t="e">
        <v>#N/A</v>
      </c>
      <c r="P122" s="64" t="e">
        <v>#N/A</v>
      </c>
      <c r="Q122" s="64" t="e">
        <v>#N/A</v>
      </c>
      <c r="R122" s="64" t="e">
        <v>#N/A</v>
      </c>
      <c r="S122" s="64" t="e">
        <v>#N/A</v>
      </c>
      <c r="T122" s="64" t="e">
        <v>#N/A</v>
      </c>
      <c r="U122" s="64" t="e">
        <v>#N/A</v>
      </c>
      <c r="V122" s="64" t="e">
        <v>#N/A</v>
      </c>
      <c r="W122" s="64" t="e">
        <v>#N/A</v>
      </c>
      <c r="X122" s="64" t="e">
        <v>#N/A</v>
      </c>
      <c r="Y122" s="64" t="e">
        <v>#N/A</v>
      </c>
      <c r="Z122" s="64" t="e">
        <v>#N/A</v>
      </c>
      <c r="AA122" s="64" t="e">
        <v>#N/A</v>
      </c>
      <c r="AB122" s="64" t="e">
        <v>#N/A</v>
      </c>
      <c r="AC122" s="64" t="e">
        <v>#N/A</v>
      </c>
      <c r="AD122" s="64" t="e">
        <v>#N/A</v>
      </c>
      <c r="AE122" s="64" t="e">
        <v>#N/A</v>
      </c>
      <c r="AF122" s="64" t="e">
        <v>#N/A</v>
      </c>
      <c r="AG122" s="64" t="e">
        <v>#N/A</v>
      </c>
      <c r="AH122" s="64" t="e">
        <v>#N/A</v>
      </c>
      <c r="AI122" s="64" t="e">
        <v>#N/A</v>
      </c>
      <c r="AJ122" s="64"/>
      <c r="AK122" s="64"/>
      <c r="AL122" s="64"/>
      <c r="AM122" s="107"/>
    </row>
    <row r="123" spans="1:39" x14ac:dyDescent="0.25">
      <c r="A123" s="52" t="str">
        <f>CONCATENATE(C120," - ",D123,"%")</f>
        <v>Air Excess (Lambda) - 20%</v>
      </c>
      <c r="C123" s="123"/>
      <c r="D123" s="94">
        <v>20</v>
      </c>
      <c r="E123" s="34" t="e">
        <v>#N/A</v>
      </c>
      <c r="F123" s="64" t="e">
        <v>#N/A</v>
      </c>
      <c r="G123" s="64" t="e">
        <v>#N/A</v>
      </c>
      <c r="H123" s="64" t="e">
        <v>#N/A</v>
      </c>
      <c r="I123" s="64" t="e">
        <v>#N/A</v>
      </c>
      <c r="J123" s="64" t="e">
        <v>#N/A</v>
      </c>
      <c r="K123" s="64" t="e">
        <v>#N/A</v>
      </c>
      <c r="L123" s="64" t="e">
        <v>#N/A</v>
      </c>
      <c r="M123" s="64" t="e">
        <v>#N/A</v>
      </c>
      <c r="N123" s="64" t="e">
        <v>#N/A</v>
      </c>
      <c r="O123" s="64" t="e">
        <v>#N/A</v>
      </c>
      <c r="P123" s="64" t="e">
        <v>#N/A</v>
      </c>
      <c r="Q123" s="64" t="e">
        <v>#N/A</v>
      </c>
      <c r="R123" s="64" t="e">
        <v>#N/A</v>
      </c>
      <c r="S123" s="64" t="e">
        <v>#N/A</v>
      </c>
      <c r="T123" s="64" t="e">
        <v>#N/A</v>
      </c>
      <c r="U123" s="64" t="e">
        <v>#N/A</v>
      </c>
      <c r="V123" s="64" t="e">
        <v>#N/A</v>
      </c>
      <c r="W123" s="64" t="e">
        <v>#N/A</v>
      </c>
      <c r="X123" s="64" t="e">
        <v>#N/A</v>
      </c>
      <c r="Y123" s="64" t="e">
        <v>#N/A</v>
      </c>
      <c r="Z123" s="64" t="e">
        <v>#N/A</v>
      </c>
      <c r="AA123" s="64" t="e">
        <v>#N/A</v>
      </c>
      <c r="AB123" s="64" t="e">
        <v>#N/A</v>
      </c>
      <c r="AC123" s="64" t="e">
        <v>#N/A</v>
      </c>
      <c r="AD123" s="64" t="e">
        <v>#N/A</v>
      </c>
      <c r="AE123" s="64" t="e">
        <v>#N/A</v>
      </c>
      <c r="AF123" s="64" t="e">
        <v>#N/A</v>
      </c>
      <c r="AG123" s="64">
        <v>4.9434836074601911</v>
      </c>
      <c r="AH123" s="64" t="e">
        <v>#N/A</v>
      </c>
      <c r="AI123" s="64" t="e">
        <v>#N/A</v>
      </c>
      <c r="AJ123" s="64"/>
      <c r="AK123" s="64"/>
      <c r="AL123" s="64"/>
      <c r="AM123" s="107"/>
    </row>
    <row r="124" spans="1:39" x14ac:dyDescent="0.25">
      <c r="A124" s="52" t="str">
        <f>CONCATENATE(C120," - ",D124,"%")</f>
        <v>Air Excess (Lambda) - 23%</v>
      </c>
      <c r="C124" s="123"/>
      <c r="D124" s="94">
        <v>23</v>
      </c>
      <c r="E124" s="34" t="e">
        <v>#N/A</v>
      </c>
      <c r="F124" s="64" t="e">
        <v>#N/A</v>
      </c>
      <c r="G124" s="64">
        <v>2.8</v>
      </c>
      <c r="H124" s="64">
        <v>5.8333333333333313</v>
      </c>
      <c r="I124" s="64" t="e">
        <v>#N/A</v>
      </c>
      <c r="J124" s="64">
        <v>5.0480769230769225</v>
      </c>
      <c r="K124" s="64">
        <v>2.6615969581749046</v>
      </c>
      <c r="L124" s="64">
        <v>5.035370465363191</v>
      </c>
      <c r="M124" s="64" t="e">
        <v>#N/A</v>
      </c>
      <c r="N124" s="64" t="e">
        <v>#N/A</v>
      </c>
      <c r="O124" s="64" t="e">
        <v>#N/A</v>
      </c>
      <c r="P124" s="64" t="e">
        <v>#N/A</v>
      </c>
      <c r="Q124" s="64" t="e">
        <v>#N/A</v>
      </c>
      <c r="R124" s="64" t="e">
        <v>#N/A</v>
      </c>
      <c r="S124" s="64">
        <v>2.2996642163535728</v>
      </c>
      <c r="T124" s="64">
        <v>2.2963367960634229</v>
      </c>
      <c r="U124" s="64">
        <v>2.3153252480705624</v>
      </c>
      <c r="V124" s="64">
        <v>9.0314811629107226</v>
      </c>
      <c r="W124" s="64">
        <v>5.4973821989528791</v>
      </c>
      <c r="X124" s="64">
        <v>3.2110091743119269</v>
      </c>
      <c r="Y124" s="64">
        <v>5.7851239669421499</v>
      </c>
      <c r="Z124" s="64">
        <v>5.7074492099322933</v>
      </c>
      <c r="AA124" s="64">
        <v>5.6211149745223645</v>
      </c>
      <c r="AB124" s="64">
        <v>2.311502476609796</v>
      </c>
      <c r="AC124" s="64">
        <v>21.6494845360825</v>
      </c>
      <c r="AD124" s="64">
        <v>3.3791518897152453</v>
      </c>
      <c r="AE124" s="64" t="e">
        <v>#N/A</v>
      </c>
      <c r="AF124" s="64">
        <v>5.602988260405537</v>
      </c>
      <c r="AG124" s="64" t="e">
        <v>#N/A</v>
      </c>
      <c r="AH124" s="64">
        <v>6.3636363636363624</v>
      </c>
      <c r="AI124" s="64" t="e">
        <v>#N/A</v>
      </c>
      <c r="AJ124" s="64"/>
      <c r="AK124" s="64"/>
      <c r="AL124" s="64"/>
      <c r="AM124" s="107"/>
    </row>
    <row r="125" spans="1:39" x14ac:dyDescent="0.25">
      <c r="A125" s="52" t="str">
        <f>CONCATENATE(C120," - ",D125,"%")</f>
        <v>Air Excess (Lambda) - 30%</v>
      </c>
      <c r="C125" s="123"/>
      <c r="D125" s="94">
        <v>30</v>
      </c>
      <c r="E125" s="34" t="e">
        <v>#N/A</v>
      </c>
      <c r="F125" s="64" t="e">
        <v>#N/A</v>
      </c>
      <c r="G125" s="64" t="e">
        <v>#N/A</v>
      </c>
      <c r="H125" s="64" t="e">
        <v>#N/A</v>
      </c>
      <c r="I125" s="64" t="e">
        <v>#N/A</v>
      </c>
      <c r="J125" s="64" t="e">
        <v>#N/A</v>
      </c>
      <c r="K125" s="64" t="e">
        <v>#N/A</v>
      </c>
      <c r="L125" s="64" t="e">
        <v>#N/A</v>
      </c>
      <c r="M125" s="64" t="e">
        <v>#N/A</v>
      </c>
      <c r="N125" s="64" t="e">
        <v>#N/A</v>
      </c>
      <c r="O125" s="64" t="e">
        <v>#N/A</v>
      </c>
      <c r="P125" s="64" t="e">
        <v>#N/A</v>
      </c>
      <c r="Q125" s="64" t="e">
        <v>#N/A</v>
      </c>
      <c r="R125" s="64" t="e">
        <v>#N/A</v>
      </c>
      <c r="S125" s="64" t="e">
        <v>#N/A</v>
      </c>
      <c r="T125" s="64" t="e">
        <v>#N/A</v>
      </c>
      <c r="U125" s="64" t="e">
        <v>#N/A</v>
      </c>
      <c r="V125" s="64" t="e">
        <v>#N/A</v>
      </c>
      <c r="W125" s="64" t="e">
        <v>#N/A</v>
      </c>
      <c r="X125" s="64" t="e">
        <v>#N/A</v>
      </c>
      <c r="Y125" s="64" t="e">
        <v>#N/A</v>
      </c>
      <c r="Z125" s="64" t="e">
        <v>#N/A</v>
      </c>
      <c r="AA125" s="64" t="e">
        <v>#N/A</v>
      </c>
      <c r="AB125" s="64" t="e">
        <v>#N/A</v>
      </c>
      <c r="AC125" s="64" t="e">
        <v>#N/A</v>
      </c>
      <c r="AD125" s="64" t="e">
        <v>#N/A</v>
      </c>
      <c r="AE125" s="64" t="e">
        <v>#N/A</v>
      </c>
      <c r="AF125" s="64" t="e">
        <v>#N/A</v>
      </c>
      <c r="AG125" s="64" t="e">
        <v>#N/A</v>
      </c>
      <c r="AH125" s="64" t="e">
        <v>#N/A</v>
      </c>
      <c r="AI125" s="64" t="e">
        <v>#N/A</v>
      </c>
      <c r="AJ125" s="64"/>
      <c r="AK125" s="64"/>
      <c r="AL125" s="64"/>
      <c r="AM125" s="107"/>
    </row>
    <row r="126" spans="1:39" x14ac:dyDescent="0.25">
      <c r="A126" s="52" t="str">
        <f>CONCATENATE(C120," - ",D126,"%")</f>
        <v>Air Excess (Lambda) - 40%</v>
      </c>
      <c r="C126" s="123"/>
      <c r="D126" s="94">
        <v>40</v>
      </c>
      <c r="E126" s="34" t="e">
        <v>#N/A</v>
      </c>
      <c r="F126" s="64" t="e">
        <v>#N/A</v>
      </c>
      <c r="G126" s="64">
        <v>2.9577464788732395</v>
      </c>
      <c r="H126" s="64">
        <v>6.176470588235297</v>
      </c>
      <c r="I126" s="64" t="e">
        <v>#N/A</v>
      </c>
      <c r="J126" s="64">
        <v>5.6148985700033576</v>
      </c>
      <c r="K126" s="64">
        <v>3.080572179243906</v>
      </c>
      <c r="L126" s="64">
        <v>5.4623806196133282</v>
      </c>
      <c r="M126" s="64" t="e">
        <v>#N/A</v>
      </c>
      <c r="N126" s="64" t="e">
        <v>#N/A</v>
      </c>
      <c r="O126" s="64" t="e">
        <v>#N/A</v>
      </c>
      <c r="P126" s="64" t="e">
        <v>#N/A</v>
      </c>
      <c r="Q126" s="64" t="e">
        <v>#N/A</v>
      </c>
      <c r="R126" s="64" t="e">
        <v>#N/A</v>
      </c>
      <c r="S126" s="64">
        <v>2.6561536428508532</v>
      </c>
      <c r="T126" s="64">
        <v>2.7016647785095746</v>
      </c>
      <c r="U126" s="64">
        <v>2.5029797377830749</v>
      </c>
      <c r="V126" s="64">
        <v>7.6073175149429444</v>
      </c>
      <c r="W126" s="64">
        <v>6.3253012048192767</v>
      </c>
      <c r="X126" s="64">
        <v>3.497085761865113</v>
      </c>
      <c r="Y126" s="64">
        <v>6.1480424143556478</v>
      </c>
      <c r="Z126" s="64">
        <v>5.9619701571372019</v>
      </c>
      <c r="AA126" s="64">
        <v>6.0642982548713293</v>
      </c>
      <c r="AB126" s="64">
        <v>2.4315076384248511</v>
      </c>
      <c r="AC126" s="64">
        <v>21.341895034887916</v>
      </c>
      <c r="AD126" s="64">
        <v>3.6144578313253009</v>
      </c>
      <c r="AE126" s="64" t="e">
        <v>#N/A</v>
      </c>
      <c r="AF126" s="64">
        <v>5.8613989637305526</v>
      </c>
      <c r="AG126" s="64">
        <v>5.1280046624685562</v>
      </c>
      <c r="AH126" s="64">
        <v>6</v>
      </c>
      <c r="AI126" s="64">
        <v>8.0769230769230731</v>
      </c>
      <c r="AJ126" s="64"/>
      <c r="AK126" s="64"/>
      <c r="AL126" s="64"/>
      <c r="AM126" s="107"/>
    </row>
    <row r="127" spans="1:39" x14ac:dyDescent="0.25">
      <c r="A127" s="52" t="str">
        <f>CONCATENATE(C120," - ",D127,"%")</f>
        <v>Air Excess (Lambda) - 50%</v>
      </c>
      <c r="C127" s="123"/>
      <c r="D127" s="94">
        <v>50</v>
      </c>
      <c r="E127" s="34" t="e">
        <v>#N/A</v>
      </c>
      <c r="F127" s="64" t="e">
        <v>#N/A</v>
      </c>
      <c r="G127" s="64" t="e">
        <v>#N/A</v>
      </c>
      <c r="H127" s="64" t="e">
        <v>#N/A</v>
      </c>
      <c r="I127" s="64" t="e">
        <v>#N/A</v>
      </c>
      <c r="J127" s="64" t="e">
        <v>#N/A</v>
      </c>
      <c r="K127" s="64" t="e">
        <v>#N/A</v>
      </c>
      <c r="L127" s="64" t="e">
        <v>#N/A</v>
      </c>
      <c r="M127" s="64" t="e">
        <v>#N/A</v>
      </c>
      <c r="N127" s="64" t="e">
        <v>#N/A</v>
      </c>
      <c r="O127" s="64" t="e">
        <v>#N/A</v>
      </c>
      <c r="P127" s="64" t="e">
        <v>#N/A</v>
      </c>
      <c r="Q127" s="64" t="e">
        <v>#N/A</v>
      </c>
      <c r="R127" s="64" t="e">
        <v>#N/A</v>
      </c>
      <c r="S127" s="64" t="e">
        <v>#N/A</v>
      </c>
      <c r="T127" s="64" t="e">
        <v>#N/A</v>
      </c>
      <c r="U127" s="64" t="e">
        <v>#N/A</v>
      </c>
      <c r="V127" s="64" t="e">
        <v>#N/A</v>
      </c>
      <c r="W127" s="64" t="e">
        <v>#N/A</v>
      </c>
      <c r="X127" s="64" t="e">
        <v>#N/A</v>
      </c>
      <c r="Y127" s="64" t="e">
        <v>#N/A</v>
      </c>
      <c r="Z127" s="64" t="e">
        <v>#N/A</v>
      </c>
      <c r="AA127" s="64" t="e">
        <v>#N/A</v>
      </c>
      <c r="AB127" s="64" t="e">
        <v>#N/A</v>
      </c>
      <c r="AC127" s="64" t="e">
        <v>#N/A</v>
      </c>
      <c r="AD127" s="64" t="e">
        <v>#N/A</v>
      </c>
      <c r="AE127" s="64" t="e">
        <v>#N/A</v>
      </c>
      <c r="AF127" s="64" t="e">
        <v>#N/A</v>
      </c>
      <c r="AG127" s="64">
        <v>5.2561686220106063</v>
      </c>
      <c r="AH127" s="64" t="e">
        <v>#N/A</v>
      </c>
      <c r="AI127" s="64" t="e">
        <v>#N/A</v>
      </c>
      <c r="AJ127" s="64"/>
      <c r="AK127" s="64"/>
      <c r="AL127" s="64"/>
      <c r="AM127" s="107"/>
    </row>
    <row r="128" spans="1:39" ht="15.75" thickBot="1" x14ac:dyDescent="0.3">
      <c r="A128" s="52" t="str">
        <f>CONCATENATE(C120," - ",D128,"%")</f>
        <v>Air Excess (Lambda) - 60%</v>
      </c>
      <c r="C128" s="124"/>
      <c r="D128" s="95">
        <v>60</v>
      </c>
      <c r="E128" s="117">
        <v>3.8888888888888888</v>
      </c>
      <c r="F128" s="116">
        <v>7.7552562004280823</v>
      </c>
      <c r="G128" s="116" t="e">
        <v>#N/A</v>
      </c>
      <c r="H128" s="116" t="e">
        <v>#N/A</v>
      </c>
      <c r="I128" s="116" t="e">
        <v>#N/A</v>
      </c>
      <c r="J128" s="116" t="e">
        <v>#N/A</v>
      </c>
      <c r="K128" s="116" t="e">
        <v>#N/A</v>
      </c>
      <c r="L128" s="116" t="e">
        <v>#N/A</v>
      </c>
      <c r="M128" s="116" t="e">
        <v>#N/A</v>
      </c>
      <c r="N128" s="116" t="e">
        <v>#N/A</v>
      </c>
      <c r="O128" s="116" t="e">
        <v>#N/A</v>
      </c>
      <c r="P128" s="116" t="e">
        <v>#N/A</v>
      </c>
      <c r="Q128" s="116" t="e">
        <v>#N/A</v>
      </c>
      <c r="R128" s="116" t="e">
        <v>#N/A</v>
      </c>
      <c r="S128" s="116" t="e">
        <v>#N/A</v>
      </c>
      <c r="T128" s="116" t="e">
        <v>#N/A</v>
      </c>
      <c r="U128" s="116" t="e">
        <v>#N/A</v>
      </c>
      <c r="V128" s="116" t="e">
        <v>#N/A</v>
      </c>
      <c r="W128" s="116">
        <v>7.241379310344831</v>
      </c>
      <c r="X128" s="116" t="e">
        <v>#N/A</v>
      </c>
      <c r="Y128" s="116" t="e">
        <v>#N/A</v>
      </c>
      <c r="Z128" s="116" t="e">
        <v>#N/A</v>
      </c>
      <c r="AA128" s="116" t="e">
        <v>#N/A</v>
      </c>
      <c r="AB128" s="116" t="e">
        <v>#N/A</v>
      </c>
      <c r="AC128" s="116" t="e">
        <v>#N/A</v>
      </c>
      <c r="AD128" s="116" t="e">
        <v>#N/A</v>
      </c>
      <c r="AE128" s="116" t="e">
        <v>#N/A</v>
      </c>
      <c r="AF128" s="116" t="e">
        <v>#N/A</v>
      </c>
      <c r="AG128" s="116">
        <v>4.9582949901010647</v>
      </c>
      <c r="AH128" s="116" t="e">
        <v>#N/A</v>
      </c>
      <c r="AI128" s="116" t="e">
        <v>#N/A</v>
      </c>
      <c r="AJ128" s="116"/>
      <c r="AK128" s="116"/>
      <c r="AL128" s="116"/>
      <c r="AM128" s="108"/>
    </row>
    <row r="129" spans="1:39" x14ac:dyDescent="0.2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9" x14ac:dyDescent="0.2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9" x14ac:dyDescent="0.2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9" x14ac:dyDescent="0.2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9" ht="18.75" thickBot="1" x14ac:dyDescent="0.3">
      <c r="B133" s="32" t="s">
        <v>142</v>
      </c>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9" ht="19.5" thickBot="1" x14ac:dyDescent="0.35">
      <c r="C134" s="40" t="s">
        <v>189</v>
      </c>
      <c r="D134" s="45" t="s">
        <v>197</v>
      </c>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2"/>
    </row>
    <row r="135" spans="1:39" x14ac:dyDescent="0.25">
      <c r="A135" s="52" t="str">
        <f>CONCATENATE(C134," - ",D135,"%")</f>
        <v>H2 - 0%</v>
      </c>
      <c r="C135" s="128" t="s">
        <v>124</v>
      </c>
      <c r="D135" s="11">
        <v>0</v>
      </c>
      <c r="E135" s="20" t="e">
        <v>#N/A</v>
      </c>
      <c r="F135" s="20" t="e">
        <v>#N/A</v>
      </c>
      <c r="G135" s="20" t="e">
        <v>#N/A</v>
      </c>
      <c r="H135" s="20" t="e">
        <v>#N/A</v>
      </c>
      <c r="I135" s="20" t="e">
        <v>#N/A</v>
      </c>
      <c r="J135" s="20" t="e">
        <v>#N/A</v>
      </c>
      <c r="K135" s="20" t="e">
        <v>#N/A</v>
      </c>
      <c r="L135" s="20" t="e">
        <v>#N/A</v>
      </c>
      <c r="M135" s="20" t="e">
        <v>#N/A</v>
      </c>
      <c r="N135" s="20" t="e">
        <v>#N/A</v>
      </c>
      <c r="O135" s="20" t="e">
        <v>#N/A</v>
      </c>
      <c r="P135" s="20" t="e">
        <v>#N/A</v>
      </c>
      <c r="Q135" s="20">
        <v>40</v>
      </c>
      <c r="R135" s="20" t="e">
        <v>#N/A</v>
      </c>
      <c r="S135" s="20" t="e">
        <v>#N/A</v>
      </c>
      <c r="T135" s="20" t="e">
        <v>#N/A</v>
      </c>
      <c r="U135" s="20" t="e">
        <v>#N/A</v>
      </c>
      <c r="V135" s="20" t="e">
        <v>#N/A</v>
      </c>
      <c r="W135" s="20" t="e">
        <v>#N/A</v>
      </c>
      <c r="X135" s="20" t="e">
        <v>#N/A</v>
      </c>
      <c r="Y135" s="20" t="e">
        <v>#N/A</v>
      </c>
      <c r="Z135" s="20" t="e">
        <v>#N/A</v>
      </c>
      <c r="AA135" s="20" t="e">
        <v>#N/A</v>
      </c>
      <c r="AB135" s="20" t="e">
        <v>#N/A</v>
      </c>
      <c r="AC135" s="20" t="e">
        <v>#N/A</v>
      </c>
      <c r="AD135" s="20" t="e">
        <v>#N/A</v>
      </c>
      <c r="AE135" s="20" t="e">
        <v>#N/A</v>
      </c>
      <c r="AF135" s="20" t="e">
        <v>#N/A</v>
      </c>
      <c r="AG135" s="20" t="e">
        <v>#N/A</v>
      </c>
      <c r="AH135" s="20" t="e">
        <v>#N/A</v>
      </c>
      <c r="AI135" s="20" t="e">
        <v>#N/A</v>
      </c>
      <c r="AJ135" s="20"/>
      <c r="AK135" s="20"/>
      <c r="AL135" s="20"/>
      <c r="AM135" s="21"/>
    </row>
    <row r="136" spans="1:39" x14ac:dyDescent="0.25">
      <c r="A136" s="52" t="str">
        <f>CONCATENATE(C134," - ",D136,"%")</f>
        <v>H2 - 10%</v>
      </c>
      <c r="C136" s="123"/>
      <c r="D136" s="94">
        <v>10</v>
      </c>
      <c r="E136" s="64" t="e">
        <v>#N/A</v>
      </c>
      <c r="F136" s="64" t="e">
        <v>#N/A</v>
      </c>
      <c r="G136" s="64" t="e">
        <v>#N/A</v>
      </c>
      <c r="H136" s="64" t="e">
        <v>#N/A</v>
      </c>
      <c r="I136" s="64" t="e">
        <v>#N/A</v>
      </c>
      <c r="J136" s="64" t="e">
        <v>#N/A</v>
      </c>
      <c r="K136" s="64" t="e">
        <v>#N/A</v>
      </c>
      <c r="L136" s="64" t="e">
        <v>#N/A</v>
      </c>
      <c r="M136" s="64" t="e">
        <v>#N/A</v>
      </c>
      <c r="N136" s="64" t="e">
        <v>#N/A</v>
      </c>
      <c r="O136" s="64" t="e">
        <v>#N/A</v>
      </c>
      <c r="P136" s="64" t="e">
        <v>#N/A</v>
      </c>
      <c r="Q136" s="64">
        <v>40</v>
      </c>
      <c r="R136" s="64" t="e">
        <v>#N/A</v>
      </c>
      <c r="S136" s="64" t="e">
        <v>#N/A</v>
      </c>
      <c r="T136" s="64" t="e">
        <v>#N/A</v>
      </c>
      <c r="U136" s="64" t="e">
        <v>#N/A</v>
      </c>
      <c r="V136" s="64" t="e">
        <v>#N/A</v>
      </c>
      <c r="W136" s="64" t="e">
        <v>#N/A</v>
      </c>
      <c r="X136" s="64" t="e">
        <v>#N/A</v>
      </c>
      <c r="Y136" s="64" t="e">
        <v>#N/A</v>
      </c>
      <c r="Z136" s="64" t="e">
        <v>#N/A</v>
      </c>
      <c r="AA136" s="64" t="e">
        <v>#N/A</v>
      </c>
      <c r="AB136" s="64" t="e">
        <v>#N/A</v>
      </c>
      <c r="AC136" s="64" t="e">
        <v>#N/A</v>
      </c>
      <c r="AD136" s="64" t="e">
        <v>#N/A</v>
      </c>
      <c r="AE136" s="64" t="e">
        <v>#N/A</v>
      </c>
      <c r="AF136" s="64" t="e">
        <v>#N/A</v>
      </c>
      <c r="AG136" s="64" t="e">
        <v>#N/A</v>
      </c>
      <c r="AH136" s="64" t="e">
        <v>#N/A</v>
      </c>
      <c r="AI136" s="64" t="e">
        <v>#N/A</v>
      </c>
      <c r="AJ136" s="64"/>
      <c r="AK136" s="64"/>
      <c r="AL136" s="64"/>
      <c r="AM136" s="107"/>
    </row>
    <row r="137" spans="1:39" x14ac:dyDescent="0.25">
      <c r="A137" s="52" t="str">
        <f>CONCATENATE(C134," - ",D137,"%")</f>
        <v>H2 - 20%</v>
      </c>
      <c r="C137" s="123"/>
      <c r="D137" s="94">
        <v>20</v>
      </c>
      <c r="E137" s="64" t="e">
        <v>#N/A</v>
      </c>
      <c r="F137" s="64" t="e">
        <v>#N/A</v>
      </c>
      <c r="G137" s="64" t="e">
        <v>#N/A</v>
      </c>
      <c r="H137" s="64">
        <v>10</v>
      </c>
      <c r="I137" s="64" t="e">
        <v>#N/A</v>
      </c>
      <c r="J137" s="64" t="e">
        <v>#N/A</v>
      </c>
      <c r="K137" s="64" t="e">
        <v>#N/A</v>
      </c>
      <c r="L137" s="64" t="e">
        <v>#N/A</v>
      </c>
      <c r="M137" s="64" t="e">
        <v>#N/A</v>
      </c>
      <c r="N137" s="64" t="e">
        <v>#N/A</v>
      </c>
      <c r="O137" s="64" t="e">
        <v>#N/A</v>
      </c>
      <c r="P137" s="64" t="e">
        <v>#N/A</v>
      </c>
      <c r="Q137" s="64">
        <v>40</v>
      </c>
      <c r="R137" s="64" t="e">
        <v>#N/A</v>
      </c>
      <c r="S137" s="64" t="e">
        <v>#N/A</v>
      </c>
      <c r="T137" s="64" t="e">
        <v>#N/A</v>
      </c>
      <c r="U137" s="64" t="e">
        <v>#N/A</v>
      </c>
      <c r="V137" s="64" t="e">
        <v>#N/A</v>
      </c>
      <c r="W137" s="64" t="e">
        <v>#N/A</v>
      </c>
      <c r="X137" s="64" t="e">
        <v>#N/A</v>
      </c>
      <c r="Y137" s="64" t="e">
        <v>#N/A</v>
      </c>
      <c r="Z137" s="64" t="e">
        <v>#N/A</v>
      </c>
      <c r="AA137" s="64" t="e">
        <v>#N/A</v>
      </c>
      <c r="AB137" s="64" t="e">
        <v>#N/A</v>
      </c>
      <c r="AC137" s="64" t="e">
        <v>#N/A</v>
      </c>
      <c r="AD137" s="64" t="e">
        <v>#N/A</v>
      </c>
      <c r="AE137" s="64" t="e">
        <v>#N/A</v>
      </c>
      <c r="AF137" s="64" t="e">
        <v>#N/A</v>
      </c>
      <c r="AG137" s="64">
        <v>22.872436278332913</v>
      </c>
      <c r="AH137" s="64" t="e">
        <v>#N/A</v>
      </c>
      <c r="AI137" s="64" t="e">
        <v>#N/A</v>
      </c>
      <c r="AJ137" s="64"/>
      <c r="AK137" s="64"/>
      <c r="AL137" s="64"/>
      <c r="AM137" s="107"/>
    </row>
    <row r="138" spans="1:39" x14ac:dyDescent="0.25">
      <c r="A138" s="52" t="str">
        <f>CONCATENATE(C134," - ",D138,"%")</f>
        <v>H2 - 23%</v>
      </c>
      <c r="C138" s="123"/>
      <c r="D138" s="94">
        <v>23</v>
      </c>
      <c r="E138" s="64" t="e">
        <v>#N/A</v>
      </c>
      <c r="F138" s="64" t="e">
        <v>#N/A</v>
      </c>
      <c r="G138" s="64">
        <v>23</v>
      </c>
      <c r="H138" s="64">
        <v>23</v>
      </c>
      <c r="I138" s="64">
        <v>22.1</v>
      </c>
      <c r="J138" s="64">
        <v>23.209999999999994</v>
      </c>
      <c r="K138" s="64">
        <v>23.17</v>
      </c>
      <c r="L138" s="64">
        <v>23.034328358209066</v>
      </c>
      <c r="M138" s="64">
        <v>23</v>
      </c>
      <c r="N138" s="64">
        <v>23</v>
      </c>
      <c r="O138" s="64">
        <v>22.6</v>
      </c>
      <c r="P138" s="64">
        <v>24.2</v>
      </c>
      <c r="Q138" s="64">
        <v>40</v>
      </c>
      <c r="R138" s="64" t="e">
        <v>#N/A</v>
      </c>
      <c r="S138" s="64">
        <v>23.099999999999994</v>
      </c>
      <c r="T138" s="64">
        <v>23.010000000000005</v>
      </c>
      <c r="U138" s="64">
        <v>23</v>
      </c>
      <c r="V138" s="64">
        <v>23</v>
      </c>
      <c r="W138" s="64">
        <v>25.1</v>
      </c>
      <c r="X138" s="64">
        <v>23</v>
      </c>
      <c r="Y138" s="64">
        <v>23</v>
      </c>
      <c r="Z138" s="64">
        <v>23</v>
      </c>
      <c r="AA138" s="64">
        <v>23</v>
      </c>
      <c r="AB138" s="64">
        <v>23</v>
      </c>
      <c r="AC138" s="64">
        <v>22.994852749543938</v>
      </c>
      <c r="AD138" s="64">
        <v>23</v>
      </c>
      <c r="AE138" s="64">
        <v>23.099999999999994</v>
      </c>
      <c r="AF138" s="64">
        <v>23.099999999999994</v>
      </c>
      <c r="AG138" s="64" t="e">
        <v>#N/A</v>
      </c>
      <c r="AH138" s="64">
        <v>23.59</v>
      </c>
      <c r="AI138" s="64" t="e">
        <v>#N/A</v>
      </c>
      <c r="AJ138" s="64"/>
      <c r="AK138" s="64"/>
      <c r="AL138" s="64"/>
      <c r="AM138" s="107"/>
    </row>
    <row r="139" spans="1:39" x14ac:dyDescent="0.25">
      <c r="A139" s="52" t="str">
        <f>CONCATENATE(C134," - ",D139,"%")</f>
        <v>H2 - 30%</v>
      </c>
      <c r="C139" s="123"/>
      <c r="D139" s="94">
        <v>30</v>
      </c>
      <c r="E139" s="64" t="e">
        <v>#N/A</v>
      </c>
      <c r="F139" s="64" t="e">
        <v>#N/A</v>
      </c>
      <c r="G139" s="64" t="e">
        <v>#N/A</v>
      </c>
      <c r="H139" s="64" t="e">
        <v>#N/A</v>
      </c>
      <c r="I139" s="64" t="e">
        <v>#N/A</v>
      </c>
      <c r="J139" s="64" t="e">
        <v>#N/A</v>
      </c>
      <c r="K139" s="64" t="e">
        <v>#N/A</v>
      </c>
      <c r="L139" s="64" t="e">
        <v>#N/A</v>
      </c>
      <c r="M139" s="64" t="e">
        <v>#N/A</v>
      </c>
      <c r="N139" s="64" t="e">
        <v>#N/A</v>
      </c>
      <c r="O139" s="64" t="e">
        <v>#N/A</v>
      </c>
      <c r="P139" s="64" t="e">
        <v>#N/A</v>
      </c>
      <c r="Q139" s="64">
        <v>40</v>
      </c>
      <c r="R139" s="64" t="e">
        <v>#N/A</v>
      </c>
      <c r="S139" s="64" t="e">
        <v>#N/A</v>
      </c>
      <c r="T139" s="64" t="e">
        <v>#N/A</v>
      </c>
      <c r="U139" s="64" t="e">
        <v>#N/A</v>
      </c>
      <c r="V139" s="64" t="e">
        <v>#N/A</v>
      </c>
      <c r="W139" s="64" t="e">
        <v>#N/A</v>
      </c>
      <c r="X139" s="64" t="e">
        <v>#N/A</v>
      </c>
      <c r="Y139" s="64" t="e">
        <v>#N/A</v>
      </c>
      <c r="Z139" s="64" t="e">
        <v>#N/A</v>
      </c>
      <c r="AA139" s="64" t="e">
        <v>#N/A</v>
      </c>
      <c r="AB139" s="64" t="e">
        <v>#N/A</v>
      </c>
      <c r="AC139" s="64" t="e">
        <v>#N/A</v>
      </c>
      <c r="AD139" s="64" t="e">
        <v>#N/A</v>
      </c>
      <c r="AE139" s="64" t="e">
        <v>#N/A</v>
      </c>
      <c r="AF139" s="64" t="e">
        <v>#N/A</v>
      </c>
      <c r="AG139" s="64">
        <v>29.746834972534995</v>
      </c>
      <c r="AH139" s="64" t="e">
        <v>#N/A</v>
      </c>
      <c r="AI139" s="64" t="e">
        <v>#N/A</v>
      </c>
      <c r="AJ139" s="64"/>
      <c r="AK139" s="64"/>
      <c r="AL139" s="64"/>
      <c r="AM139" s="107"/>
    </row>
    <row r="140" spans="1:39" x14ac:dyDescent="0.25">
      <c r="A140" s="52" t="str">
        <f>CONCATENATE(C134," - ",D140,"%")</f>
        <v>H2 - 40%</v>
      </c>
      <c r="C140" s="123"/>
      <c r="D140" s="94">
        <v>40</v>
      </c>
      <c r="E140" s="64" t="e">
        <v>#N/A</v>
      </c>
      <c r="F140" s="64" t="e">
        <v>#N/A</v>
      </c>
      <c r="G140" s="64">
        <v>40</v>
      </c>
      <c r="H140" s="64">
        <v>40</v>
      </c>
      <c r="I140" s="64">
        <v>40.299999999999997</v>
      </c>
      <c r="J140" s="64">
        <v>39.799004975124227</v>
      </c>
      <c r="K140" s="64">
        <v>39.806728704366414</v>
      </c>
      <c r="L140" s="64">
        <v>40.124875621890659</v>
      </c>
      <c r="M140" s="64">
        <v>40</v>
      </c>
      <c r="N140" s="64">
        <v>40</v>
      </c>
      <c r="O140" s="64">
        <v>40.799999999999997</v>
      </c>
      <c r="P140" s="64">
        <v>40.6</v>
      </c>
      <c r="Q140" s="64">
        <v>40</v>
      </c>
      <c r="R140" s="64" t="e">
        <v>#N/A</v>
      </c>
      <c r="S140" s="64">
        <v>39.945771144278403</v>
      </c>
      <c r="T140" s="64">
        <v>40.109950248756462</v>
      </c>
      <c r="U140" s="64">
        <v>40</v>
      </c>
      <c r="V140" s="64">
        <v>40</v>
      </c>
      <c r="W140" s="64">
        <v>40.479999999999997</v>
      </c>
      <c r="X140" s="64">
        <v>40</v>
      </c>
      <c r="Y140" s="64">
        <v>40</v>
      </c>
      <c r="Z140" s="64">
        <v>40</v>
      </c>
      <c r="AA140" s="64">
        <v>40</v>
      </c>
      <c r="AB140" s="64">
        <v>40</v>
      </c>
      <c r="AC140" s="64">
        <v>40</v>
      </c>
      <c r="AD140" s="64">
        <v>40</v>
      </c>
      <c r="AE140" s="64">
        <v>39.926666666666492</v>
      </c>
      <c r="AF140" s="64">
        <v>39.926666666666492</v>
      </c>
      <c r="AG140" s="64">
        <v>39.87678559118558</v>
      </c>
      <c r="AH140" s="64">
        <v>40.6</v>
      </c>
      <c r="AI140" s="64" t="e">
        <v>#N/A</v>
      </c>
      <c r="AJ140" s="64"/>
      <c r="AK140" s="64"/>
      <c r="AL140" s="64"/>
      <c r="AM140" s="107"/>
    </row>
    <row r="141" spans="1:39" x14ac:dyDescent="0.25">
      <c r="A141" s="52" t="str">
        <f>CONCATENATE(C134," - ",D141,"%")</f>
        <v>H2 - 50%</v>
      </c>
      <c r="C141" s="123"/>
      <c r="D141" s="94">
        <v>50</v>
      </c>
      <c r="E141" s="64" t="e">
        <v>#N/A</v>
      </c>
      <c r="F141" s="64" t="e">
        <v>#N/A</v>
      </c>
      <c r="G141" s="64" t="e">
        <v>#N/A</v>
      </c>
      <c r="H141" s="64" t="e">
        <v>#N/A</v>
      </c>
      <c r="I141" s="64" t="e">
        <v>#N/A</v>
      </c>
      <c r="J141" s="64" t="e">
        <v>#N/A</v>
      </c>
      <c r="K141" s="64" t="e">
        <v>#N/A</v>
      </c>
      <c r="L141" s="64" t="e">
        <v>#N/A</v>
      </c>
      <c r="M141" s="64" t="e">
        <v>#N/A</v>
      </c>
      <c r="N141" s="64" t="e">
        <v>#N/A</v>
      </c>
      <c r="O141" s="64" t="e">
        <v>#N/A</v>
      </c>
      <c r="P141" s="64" t="e">
        <v>#N/A</v>
      </c>
      <c r="Q141" s="64">
        <v>40</v>
      </c>
      <c r="R141" s="64" t="e">
        <v>#N/A</v>
      </c>
      <c r="S141" s="64" t="e">
        <v>#N/A</v>
      </c>
      <c r="T141" s="64" t="e">
        <v>#N/A</v>
      </c>
      <c r="U141" s="64" t="e">
        <v>#N/A</v>
      </c>
      <c r="V141" s="64" t="e">
        <v>#N/A</v>
      </c>
      <c r="W141" s="64" t="e">
        <v>#N/A</v>
      </c>
      <c r="X141" s="64" t="e">
        <v>#N/A</v>
      </c>
      <c r="Y141" s="64" t="e">
        <v>#N/A</v>
      </c>
      <c r="Z141" s="64" t="e">
        <v>#N/A</v>
      </c>
      <c r="AA141" s="64" t="e">
        <v>#N/A</v>
      </c>
      <c r="AB141" s="64" t="e">
        <v>#N/A</v>
      </c>
      <c r="AC141" s="64" t="e">
        <v>#N/A</v>
      </c>
      <c r="AD141" s="64" t="e">
        <v>#N/A</v>
      </c>
      <c r="AE141" s="64" t="e">
        <v>#N/A</v>
      </c>
      <c r="AF141" s="64" t="e">
        <v>#N/A</v>
      </c>
      <c r="AG141" s="64">
        <v>50</v>
      </c>
      <c r="AH141" s="64" t="e">
        <v>#N/A</v>
      </c>
      <c r="AI141" s="64" t="e">
        <v>#N/A</v>
      </c>
      <c r="AJ141" s="64"/>
      <c r="AK141" s="64"/>
      <c r="AL141" s="64"/>
      <c r="AM141" s="107"/>
    </row>
    <row r="142" spans="1:39" ht="15.75" thickBot="1" x14ac:dyDescent="0.3">
      <c r="A142" s="52" t="str">
        <f>CONCATENATE(C134," - ",D142,"%")</f>
        <v>H2 - 60%</v>
      </c>
      <c r="C142" s="124"/>
      <c r="D142" s="95">
        <v>60</v>
      </c>
      <c r="E142" s="116">
        <v>58</v>
      </c>
      <c r="F142" s="116">
        <v>61.56</v>
      </c>
      <c r="G142" s="116" t="e">
        <v>#N/A</v>
      </c>
      <c r="H142" s="116" t="e">
        <v>#N/A</v>
      </c>
      <c r="I142" s="116" t="e">
        <v>#N/A</v>
      </c>
      <c r="J142" s="116" t="e">
        <v>#N/A</v>
      </c>
      <c r="K142" s="116" t="e">
        <v>#N/A</v>
      </c>
      <c r="L142" s="116" t="e">
        <v>#N/A</v>
      </c>
      <c r="M142" s="116" t="e">
        <v>#N/A</v>
      </c>
      <c r="N142" s="116" t="e">
        <v>#N/A</v>
      </c>
      <c r="O142" s="116" t="e">
        <v>#N/A</v>
      </c>
      <c r="P142" s="116" t="e">
        <v>#N/A</v>
      </c>
      <c r="Q142" s="116">
        <v>40</v>
      </c>
      <c r="R142" s="116" t="e">
        <v>#N/A</v>
      </c>
      <c r="S142" s="116" t="e">
        <v>#N/A</v>
      </c>
      <c r="T142" s="116" t="e">
        <v>#N/A</v>
      </c>
      <c r="U142" s="116" t="e">
        <v>#N/A</v>
      </c>
      <c r="V142" s="116" t="e">
        <v>#N/A</v>
      </c>
      <c r="W142" s="116">
        <v>63.6</v>
      </c>
      <c r="X142" s="116" t="e">
        <v>#N/A</v>
      </c>
      <c r="Y142" s="116" t="e">
        <v>#N/A</v>
      </c>
      <c r="Z142" s="116" t="e">
        <v>#N/A</v>
      </c>
      <c r="AA142" s="116" t="e">
        <v>#N/A</v>
      </c>
      <c r="AB142" s="116" t="e">
        <v>#N/A</v>
      </c>
      <c r="AC142" s="116" t="e">
        <v>#N/A</v>
      </c>
      <c r="AD142" s="116" t="e">
        <v>#N/A</v>
      </c>
      <c r="AE142" s="116" t="e">
        <v>#N/A</v>
      </c>
      <c r="AF142" s="116" t="e">
        <v>#N/A</v>
      </c>
      <c r="AG142" s="116">
        <v>60</v>
      </c>
      <c r="AH142" s="116" t="e">
        <v>#N/A</v>
      </c>
      <c r="AI142" s="116" t="e">
        <v>#N/A</v>
      </c>
      <c r="AJ142" s="116"/>
      <c r="AK142" s="116"/>
      <c r="AL142" s="116"/>
      <c r="AM142" s="108"/>
    </row>
    <row r="143" spans="1:39" ht="19.5" thickBot="1" x14ac:dyDescent="0.35">
      <c r="C143" s="40" t="str">
        <f>List!$B$3</f>
        <v>Wobbe index</v>
      </c>
      <c r="D143" s="45" t="s">
        <v>190</v>
      </c>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2"/>
    </row>
    <row r="144" spans="1:39" x14ac:dyDescent="0.25">
      <c r="A144" s="52" t="str">
        <f>CONCATENATE(C143," - ",D144,"%")</f>
        <v>Wobbe index - 0%</v>
      </c>
      <c r="C144" s="122" t="s">
        <v>124</v>
      </c>
      <c r="D144" s="11">
        <v>0</v>
      </c>
      <c r="E144" s="20">
        <v>53.442457043025179</v>
      </c>
      <c r="F144" s="20">
        <v>53.442457043025179</v>
      </c>
      <c r="G144" s="20">
        <v>50.579648914466382</v>
      </c>
      <c r="H144" s="20">
        <v>50.579648914466382</v>
      </c>
      <c r="I144" s="20">
        <v>50.606298631444353</v>
      </c>
      <c r="J144" s="20">
        <v>50.606323934612639</v>
      </c>
      <c r="K144" s="20">
        <v>50.606323934612639</v>
      </c>
      <c r="L144" s="20">
        <v>50.606323934612639</v>
      </c>
      <c r="M144" s="20">
        <v>50.606323934612639</v>
      </c>
      <c r="N144" s="20">
        <v>50.606323934612639</v>
      </c>
      <c r="O144" s="20">
        <v>50.606298631444353</v>
      </c>
      <c r="P144" s="20">
        <v>50.606298631444353</v>
      </c>
      <c r="Q144" s="20">
        <v>45.714470083951518</v>
      </c>
      <c r="R144" s="20" t="e">
        <v>#N/A</v>
      </c>
      <c r="S144" s="20">
        <v>50.606323934612639</v>
      </c>
      <c r="T144" s="20">
        <v>50.606323934612639</v>
      </c>
      <c r="U144" s="20">
        <v>50.606323934612639</v>
      </c>
      <c r="V144" s="20">
        <v>50.606323934612639</v>
      </c>
      <c r="W144" s="20">
        <v>50.606323934612639</v>
      </c>
      <c r="X144" s="20">
        <v>50.606323934612639</v>
      </c>
      <c r="Y144" s="20">
        <v>50.606323934612639</v>
      </c>
      <c r="Z144" s="20">
        <v>50.606323934612639</v>
      </c>
      <c r="AA144" s="20">
        <v>50.606323934612639</v>
      </c>
      <c r="AB144" s="20">
        <v>50.606323934612639</v>
      </c>
      <c r="AC144" s="20">
        <v>50.606323934612639</v>
      </c>
      <c r="AD144" s="20">
        <v>50.606323934612639</v>
      </c>
      <c r="AE144" s="20">
        <v>50.606323934612639</v>
      </c>
      <c r="AF144" s="20">
        <v>50.606323934612639</v>
      </c>
      <c r="AG144" s="20">
        <v>50.660444703461138</v>
      </c>
      <c r="AH144" s="20">
        <v>50.579648914466382</v>
      </c>
      <c r="AI144" s="20" t="e">
        <v>#N/A</v>
      </c>
      <c r="AJ144" s="20"/>
      <c r="AK144" s="20"/>
      <c r="AL144" s="20"/>
      <c r="AM144" s="21"/>
    </row>
    <row r="145" spans="1:39" x14ac:dyDescent="0.25">
      <c r="A145" s="52" t="str">
        <f>CONCATENATE(C143," - ",D145,"%")</f>
        <v>Wobbe index - 10%</v>
      </c>
      <c r="C145" s="123"/>
      <c r="D145" s="94">
        <v>10</v>
      </c>
      <c r="E145" s="64" t="e">
        <v>#N/A</v>
      </c>
      <c r="F145" s="64" t="e">
        <v>#N/A</v>
      </c>
      <c r="G145" s="64" t="e">
        <v>#N/A</v>
      </c>
      <c r="H145" s="64" t="e">
        <v>#N/A</v>
      </c>
      <c r="I145" s="64" t="e">
        <v>#N/A</v>
      </c>
      <c r="J145" s="64" t="e">
        <v>#N/A</v>
      </c>
      <c r="K145" s="64" t="e">
        <v>#N/A</v>
      </c>
      <c r="L145" s="64" t="e">
        <v>#N/A</v>
      </c>
      <c r="M145" s="64" t="e">
        <v>#N/A</v>
      </c>
      <c r="N145" s="64" t="e">
        <v>#N/A</v>
      </c>
      <c r="O145" s="64" t="e">
        <v>#N/A</v>
      </c>
      <c r="P145" s="64" t="e">
        <v>#N/A</v>
      </c>
      <c r="Q145" s="64">
        <v>45.714470083951518</v>
      </c>
      <c r="R145" s="64" t="e">
        <v>#N/A</v>
      </c>
      <c r="S145" s="64" t="e">
        <v>#N/A</v>
      </c>
      <c r="T145" s="64" t="e">
        <v>#N/A</v>
      </c>
      <c r="U145" s="64" t="e">
        <v>#N/A</v>
      </c>
      <c r="V145" s="64" t="e">
        <v>#N/A</v>
      </c>
      <c r="W145" s="64" t="e">
        <v>#N/A</v>
      </c>
      <c r="X145" s="64" t="e">
        <v>#N/A</v>
      </c>
      <c r="Y145" s="64" t="e">
        <v>#N/A</v>
      </c>
      <c r="Z145" s="64" t="e">
        <v>#N/A</v>
      </c>
      <c r="AA145" s="64" t="e">
        <v>#N/A</v>
      </c>
      <c r="AB145" s="64" t="e">
        <v>#N/A</v>
      </c>
      <c r="AC145" s="64" t="e">
        <v>#N/A</v>
      </c>
      <c r="AD145" s="64" t="e">
        <v>#N/A</v>
      </c>
      <c r="AE145" s="64" t="e">
        <v>#N/A</v>
      </c>
      <c r="AF145" s="64" t="e">
        <v>#N/A</v>
      </c>
      <c r="AG145" s="64" t="e">
        <v>#N/A</v>
      </c>
      <c r="AH145" s="64" t="e">
        <v>#N/A</v>
      </c>
      <c r="AI145" s="64" t="e">
        <v>#N/A</v>
      </c>
      <c r="AJ145" s="64"/>
      <c r="AK145" s="64"/>
      <c r="AL145" s="64"/>
      <c r="AM145" s="107"/>
    </row>
    <row r="146" spans="1:39" x14ac:dyDescent="0.25">
      <c r="A146" s="52" t="str">
        <f>CONCATENATE(C143," - ",D146,"%")</f>
        <v>Wobbe index - 20%</v>
      </c>
      <c r="C146" s="123"/>
      <c r="D146" s="94">
        <v>20</v>
      </c>
      <c r="E146" s="64" t="e">
        <v>#N/A</v>
      </c>
      <c r="F146" s="64" t="e">
        <v>#N/A</v>
      </c>
      <c r="G146" s="64" t="e">
        <v>#N/A</v>
      </c>
      <c r="H146" s="64" t="e">
        <v>#N/A</v>
      </c>
      <c r="I146" s="64" t="e">
        <v>#N/A</v>
      </c>
      <c r="J146" s="64" t="e">
        <v>#N/A</v>
      </c>
      <c r="K146" s="64" t="e">
        <v>#N/A</v>
      </c>
      <c r="L146" s="64" t="e">
        <v>#N/A</v>
      </c>
      <c r="M146" s="64" t="e">
        <v>#N/A</v>
      </c>
      <c r="N146" s="64" t="e">
        <v>#N/A</v>
      </c>
      <c r="O146" s="64" t="e">
        <v>#N/A</v>
      </c>
      <c r="P146" s="64" t="e">
        <v>#N/A</v>
      </c>
      <c r="Q146" s="64">
        <v>45.714470083951518</v>
      </c>
      <c r="R146" s="64" t="e">
        <v>#N/A</v>
      </c>
      <c r="S146" s="64" t="e">
        <v>#N/A</v>
      </c>
      <c r="T146" s="64" t="e">
        <v>#N/A</v>
      </c>
      <c r="U146" s="64" t="e">
        <v>#N/A</v>
      </c>
      <c r="V146" s="64" t="e">
        <v>#N/A</v>
      </c>
      <c r="W146" s="64" t="e">
        <v>#N/A</v>
      </c>
      <c r="X146" s="64" t="e">
        <v>#N/A</v>
      </c>
      <c r="Y146" s="64" t="e">
        <v>#N/A</v>
      </c>
      <c r="Z146" s="64" t="e">
        <v>#N/A</v>
      </c>
      <c r="AA146" s="64" t="e">
        <v>#N/A</v>
      </c>
      <c r="AB146" s="64" t="e">
        <v>#N/A</v>
      </c>
      <c r="AC146" s="64" t="e">
        <v>#N/A</v>
      </c>
      <c r="AD146" s="64" t="e">
        <v>#N/A</v>
      </c>
      <c r="AE146" s="64" t="e">
        <v>#N/A</v>
      </c>
      <c r="AF146" s="64" t="e">
        <v>#N/A</v>
      </c>
      <c r="AG146" s="64">
        <v>47.832571927286445</v>
      </c>
      <c r="AH146" s="64" t="e">
        <v>#N/A</v>
      </c>
      <c r="AI146" s="64" t="e">
        <v>#N/A</v>
      </c>
      <c r="AJ146" s="64"/>
      <c r="AK146" s="64"/>
      <c r="AL146" s="64"/>
      <c r="AM146" s="107"/>
    </row>
    <row r="147" spans="1:39" x14ac:dyDescent="0.25">
      <c r="A147" s="52" t="str">
        <f>CONCATENATE(C143," - ",D147,"%")</f>
        <v>Wobbe index - 23%</v>
      </c>
      <c r="C147" s="123"/>
      <c r="D147" s="94">
        <v>23</v>
      </c>
      <c r="E147" s="64" t="e">
        <v>#N/A</v>
      </c>
      <c r="F147" s="64" t="e">
        <v>#N/A</v>
      </c>
      <c r="G147" s="64">
        <v>47.740537482544092</v>
      </c>
      <c r="H147" s="64">
        <v>47.740537482544092</v>
      </c>
      <c r="I147" s="64">
        <v>47.888250011407408</v>
      </c>
      <c r="J147" s="64">
        <v>47.751758789799567</v>
      </c>
      <c r="K147" s="64">
        <v>47.756675609991127</v>
      </c>
      <c r="L147" s="64">
        <v>47.77335348036182</v>
      </c>
      <c r="M147" s="64">
        <v>47.777573656261602</v>
      </c>
      <c r="N147" s="64">
        <v>47.777573656261602</v>
      </c>
      <c r="O147" s="64">
        <v>47.826755174499432</v>
      </c>
      <c r="P147" s="64">
        <v>47.630114947616391</v>
      </c>
      <c r="Q147" s="64">
        <v>45.714470083951518</v>
      </c>
      <c r="R147" s="64" t="e">
        <v>#N/A</v>
      </c>
      <c r="S147" s="64">
        <v>47.765280383685663</v>
      </c>
      <c r="T147" s="64">
        <v>47.776344290228892</v>
      </c>
      <c r="U147" s="64">
        <v>47.777573656261602</v>
      </c>
      <c r="V147" s="64">
        <v>47.777573656261602</v>
      </c>
      <c r="W147" s="64">
        <v>47.527668156759326</v>
      </c>
      <c r="X147" s="64">
        <v>47.777573656261602</v>
      </c>
      <c r="Y147" s="64">
        <v>47.777573656261602</v>
      </c>
      <c r="Z147" s="64">
        <v>47.777573656261602</v>
      </c>
      <c r="AA147" s="64">
        <v>47.777573656261602</v>
      </c>
      <c r="AB147" s="64">
        <v>47.777573656261602</v>
      </c>
      <c r="AC147" s="64">
        <v>47.778206445088955</v>
      </c>
      <c r="AD147" s="64">
        <v>47.777573656261602</v>
      </c>
      <c r="AE147" s="64">
        <v>47.765280383685663</v>
      </c>
      <c r="AF147" s="64">
        <v>47.765280383685663</v>
      </c>
      <c r="AG147" s="64" t="e">
        <v>#N/A</v>
      </c>
      <c r="AH147" s="64">
        <v>47.667714760306758</v>
      </c>
      <c r="AI147" s="64" t="e">
        <v>#N/A</v>
      </c>
      <c r="AJ147" s="64"/>
      <c r="AK147" s="64"/>
      <c r="AL147" s="64"/>
      <c r="AM147" s="107"/>
    </row>
    <row r="148" spans="1:39" x14ac:dyDescent="0.25">
      <c r="A148" s="52" t="str">
        <f>CONCATENATE(C143," - ",D148,"%")</f>
        <v>Wobbe index - 30%</v>
      </c>
      <c r="C148" s="123"/>
      <c r="D148" s="94">
        <v>30</v>
      </c>
      <c r="E148" s="64" t="e">
        <v>#N/A</v>
      </c>
      <c r="F148" s="64" t="e">
        <v>#N/A</v>
      </c>
      <c r="G148" s="64" t="e">
        <v>#N/A</v>
      </c>
      <c r="H148" s="64" t="e">
        <v>#N/A</v>
      </c>
      <c r="I148" s="64" t="e">
        <v>#N/A</v>
      </c>
      <c r="J148" s="64" t="e">
        <v>#N/A</v>
      </c>
      <c r="K148" s="64" t="e">
        <v>#N/A</v>
      </c>
      <c r="L148" s="64" t="e">
        <v>#N/A</v>
      </c>
      <c r="M148" s="64" t="e">
        <v>#N/A</v>
      </c>
      <c r="N148" s="64" t="e">
        <v>#N/A</v>
      </c>
      <c r="O148" s="64" t="e">
        <v>#N/A</v>
      </c>
      <c r="P148" s="64" t="e">
        <v>#N/A</v>
      </c>
      <c r="Q148" s="64">
        <v>45.714470083951518</v>
      </c>
      <c r="R148" s="64" t="e">
        <v>#N/A</v>
      </c>
      <c r="S148" s="64" t="e">
        <v>#N/A</v>
      </c>
      <c r="T148" s="64" t="e">
        <v>#N/A</v>
      </c>
      <c r="U148" s="64" t="e">
        <v>#N/A</v>
      </c>
      <c r="V148" s="64" t="e">
        <v>#N/A</v>
      </c>
      <c r="W148" s="64" t="e">
        <v>#N/A</v>
      </c>
      <c r="X148" s="64" t="e">
        <v>#N/A</v>
      </c>
      <c r="Y148" s="64" t="e">
        <v>#N/A</v>
      </c>
      <c r="Z148" s="64" t="e">
        <v>#N/A</v>
      </c>
      <c r="AA148" s="64" t="e">
        <v>#N/A</v>
      </c>
      <c r="AB148" s="64" t="e">
        <v>#N/A</v>
      </c>
      <c r="AC148" s="64" t="e">
        <v>#N/A</v>
      </c>
      <c r="AD148" s="64" t="e">
        <v>#N/A</v>
      </c>
      <c r="AE148" s="64" t="e">
        <v>#N/A</v>
      </c>
      <c r="AF148" s="64" t="e">
        <v>#N/A</v>
      </c>
      <c r="AG148" s="64">
        <v>46.985121803756527</v>
      </c>
      <c r="AH148" s="64" t="e">
        <v>#N/A</v>
      </c>
      <c r="AI148" s="64" t="e">
        <v>#N/A</v>
      </c>
      <c r="AJ148" s="64"/>
      <c r="AK148" s="64"/>
      <c r="AL148" s="64"/>
      <c r="AM148" s="107"/>
    </row>
    <row r="149" spans="1:39" x14ac:dyDescent="0.25">
      <c r="A149" s="52" t="str">
        <f>CONCATENATE(C143," - ",D149,"%")</f>
        <v>Wobbe index - 40%</v>
      </c>
      <c r="C149" s="123"/>
      <c r="D149" s="94">
        <v>40</v>
      </c>
      <c r="E149" s="64" t="e">
        <v>#N/A</v>
      </c>
      <c r="F149" s="64" t="e">
        <v>#N/A</v>
      </c>
      <c r="G149" s="64">
        <v>45.667525605519934</v>
      </c>
      <c r="H149" s="64">
        <v>45.667525605519934</v>
      </c>
      <c r="I149" s="64">
        <v>45.678879484508535</v>
      </c>
      <c r="J149" s="64">
        <v>45.738338969442097</v>
      </c>
      <c r="K149" s="64">
        <v>45.737421400553345</v>
      </c>
      <c r="L149" s="64">
        <v>45.699650218225187</v>
      </c>
      <c r="M149" s="64">
        <v>45.714470083951518</v>
      </c>
      <c r="N149" s="64">
        <v>45.714470083951518</v>
      </c>
      <c r="O149" s="64">
        <v>45.619658630697906</v>
      </c>
      <c r="P149" s="64">
        <v>48.332746629015908</v>
      </c>
      <c r="Q149" s="64">
        <v>45.714470083951518</v>
      </c>
      <c r="R149" s="64" t="e">
        <v>#N/A</v>
      </c>
      <c r="S149" s="64">
        <v>45.720908093968617</v>
      </c>
      <c r="T149" s="64">
        <v>45.701421128175255</v>
      </c>
      <c r="U149" s="64">
        <v>45.714470083951518</v>
      </c>
      <c r="V149" s="64">
        <v>45.714470083951518</v>
      </c>
      <c r="W149" s="64">
        <v>45.646494759470464</v>
      </c>
      <c r="X149" s="64">
        <v>45.714470083951518</v>
      </c>
      <c r="Y149" s="64">
        <v>45.714470083951518</v>
      </c>
      <c r="Z149" s="64">
        <v>45.714470083951518</v>
      </c>
      <c r="AA149" s="64">
        <v>45.714470083951518</v>
      </c>
      <c r="AB149" s="64">
        <v>45.714470083951518</v>
      </c>
      <c r="AC149" s="64">
        <v>45.714470083951518</v>
      </c>
      <c r="AD149" s="64">
        <v>45.714470083951518</v>
      </c>
      <c r="AE149" s="64">
        <v>45.723176492454719</v>
      </c>
      <c r="AF149" s="64">
        <v>45.723176492454719</v>
      </c>
      <c r="AG149" s="64">
        <v>45.755209720051511</v>
      </c>
      <c r="AH149" s="64">
        <v>45.595988382949237</v>
      </c>
      <c r="AI149" s="64" t="e">
        <v>#N/A</v>
      </c>
      <c r="AJ149" s="64"/>
      <c r="AK149" s="64"/>
      <c r="AL149" s="64"/>
      <c r="AM149" s="107"/>
    </row>
    <row r="150" spans="1:39" x14ac:dyDescent="0.25">
      <c r="A150" s="52" t="str">
        <f>CONCATENATE(C143," - ",D150,"%")</f>
        <v>Wobbe index - 50%</v>
      </c>
      <c r="C150" s="123"/>
      <c r="D150" s="94">
        <v>50</v>
      </c>
      <c r="E150" s="64" t="e">
        <v>#N/A</v>
      </c>
      <c r="F150" s="64" t="e">
        <v>#N/A</v>
      </c>
      <c r="G150" s="64" t="e">
        <v>#N/A</v>
      </c>
      <c r="H150" s="64" t="e">
        <v>#N/A</v>
      </c>
      <c r="I150" s="64" t="e">
        <v>#N/A</v>
      </c>
      <c r="J150" s="64" t="e">
        <v>#N/A</v>
      </c>
      <c r="K150" s="64" t="e">
        <v>#N/A</v>
      </c>
      <c r="L150" s="64" t="e">
        <v>#N/A</v>
      </c>
      <c r="M150" s="64" t="e">
        <v>#N/A</v>
      </c>
      <c r="N150" s="64" t="e">
        <v>#N/A</v>
      </c>
      <c r="O150" s="64" t="e">
        <v>#N/A</v>
      </c>
      <c r="P150" s="64" t="e">
        <v>#N/A</v>
      </c>
      <c r="Q150" s="64">
        <v>45.714470083951518</v>
      </c>
      <c r="R150" s="64" t="e">
        <v>#N/A</v>
      </c>
      <c r="S150" s="64" t="e">
        <v>#N/A</v>
      </c>
      <c r="T150" s="64" t="e">
        <v>#N/A</v>
      </c>
      <c r="U150" s="64" t="e">
        <v>#N/A</v>
      </c>
      <c r="V150" s="64" t="e">
        <v>#N/A</v>
      </c>
      <c r="W150" s="64" t="e">
        <v>#N/A</v>
      </c>
      <c r="X150" s="64" t="e">
        <v>#N/A</v>
      </c>
      <c r="Y150" s="64" t="e">
        <v>#N/A</v>
      </c>
      <c r="Z150" s="64" t="e">
        <v>#N/A</v>
      </c>
      <c r="AA150" s="64" t="e">
        <v>#N/A</v>
      </c>
      <c r="AB150" s="64" t="e">
        <v>#N/A</v>
      </c>
      <c r="AC150" s="64" t="e">
        <v>#N/A</v>
      </c>
      <c r="AD150" s="64" t="e">
        <v>#N/A</v>
      </c>
      <c r="AE150" s="64" t="e">
        <v>#N/A</v>
      </c>
      <c r="AF150" s="64" t="e">
        <v>#N/A</v>
      </c>
      <c r="AG150" s="64">
        <v>44.574694061060441</v>
      </c>
      <c r="AH150" s="64" t="e">
        <v>#N/A</v>
      </c>
      <c r="AI150" s="64" t="e">
        <v>#N/A</v>
      </c>
      <c r="AJ150" s="64"/>
      <c r="AK150" s="64"/>
      <c r="AL150" s="64"/>
      <c r="AM150" s="107"/>
    </row>
    <row r="151" spans="1:39" ht="15.75" thickBot="1" x14ac:dyDescent="0.3">
      <c r="A151" s="52" t="str">
        <f>CONCATENATE(C143," - ",D151,"%")</f>
        <v>Wobbe index - 60%</v>
      </c>
      <c r="C151" s="124"/>
      <c r="D151" s="95">
        <v>60</v>
      </c>
      <c r="E151" s="116">
        <v>46.108802850319393</v>
      </c>
      <c r="F151" s="116">
        <v>45.734370117704579</v>
      </c>
      <c r="G151" s="116" t="e">
        <v>#N/A</v>
      </c>
      <c r="H151" s="116" t="e">
        <v>#N/A</v>
      </c>
      <c r="I151" s="116" t="e">
        <v>#N/A</v>
      </c>
      <c r="J151" s="116" t="e">
        <v>#N/A</v>
      </c>
      <c r="K151" s="116" t="e">
        <v>#N/A</v>
      </c>
      <c r="L151" s="116" t="e">
        <v>#N/A</v>
      </c>
      <c r="M151" s="116" t="e">
        <v>#N/A</v>
      </c>
      <c r="N151" s="116" t="e">
        <v>#N/A</v>
      </c>
      <c r="O151" s="116" t="e">
        <v>#N/A</v>
      </c>
      <c r="P151" s="116" t="e">
        <v>#N/A</v>
      </c>
      <c r="Q151" s="116">
        <v>45.714470083951518</v>
      </c>
      <c r="R151" s="116" t="e">
        <v>#N/A</v>
      </c>
      <c r="S151" s="116" t="e">
        <v>#N/A</v>
      </c>
      <c r="T151" s="116" t="e">
        <v>#N/A</v>
      </c>
      <c r="U151" s="116" t="e">
        <v>#N/A</v>
      </c>
      <c r="V151" s="116" t="e">
        <v>#N/A</v>
      </c>
      <c r="W151" s="116">
        <v>43.159533393734783</v>
      </c>
      <c r="X151" s="116" t="e">
        <v>#N/A</v>
      </c>
      <c r="Y151" s="116" t="e">
        <v>#N/A</v>
      </c>
      <c r="Z151" s="116" t="e">
        <v>#N/A</v>
      </c>
      <c r="AA151" s="116" t="e">
        <v>#N/A</v>
      </c>
      <c r="AB151" s="116" t="e">
        <v>#N/A</v>
      </c>
      <c r="AC151" s="116" t="e">
        <v>#N/A</v>
      </c>
      <c r="AD151" s="116" t="e">
        <v>#N/A</v>
      </c>
      <c r="AE151" s="116" t="e">
        <v>#N/A</v>
      </c>
      <c r="AF151" s="116" t="e">
        <v>#N/A</v>
      </c>
      <c r="AG151" s="116">
        <v>43.506280067542221</v>
      </c>
      <c r="AH151" s="116" t="e">
        <v>#N/A</v>
      </c>
      <c r="AI151" s="116" t="e">
        <v>#N/A</v>
      </c>
      <c r="AJ151" s="116"/>
      <c r="AK151" s="116"/>
      <c r="AL151" s="116"/>
      <c r="AM151" s="108"/>
    </row>
    <row r="152" spans="1:39" ht="19.5" thickBot="1" x14ac:dyDescent="0.35">
      <c r="C152" s="40" t="str">
        <f>List!$B$4</f>
        <v>Efficiency (Hi)</v>
      </c>
      <c r="D152" s="45" t="s">
        <v>192</v>
      </c>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2"/>
    </row>
    <row r="153" spans="1:39" x14ac:dyDescent="0.25">
      <c r="A153" s="52" t="str">
        <f>CONCATENATE(C152," - ",D153,"%")</f>
        <v>Efficiency (Hi) - 0%</v>
      </c>
      <c r="C153" s="122" t="s">
        <v>124</v>
      </c>
      <c r="D153" s="11">
        <v>0</v>
      </c>
      <c r="E153" s="20" t="e">
        <v>#N/A</v>
      </c>
      <c r="F153" s="20" t="e">
        <v>#N/A</v>
      </c>
      <c r="G153" s="20" t="e">
        <v>#N/A</v>
      </c>
      <c r="H153" s="20" t="e">
        <v>#N/A</v>
      </c>
      <c r="I153" s="20" t="e">
        <v>#N/A</v>
      </c>
      <c r="J153" s="20" t="e">
        <v>#N/A</v>
      </c>
      <c r="K153" s="20" t="e">
        <v>#N/A</v>
      </c>
      <c r="L153" s="20" t="e">
        <v>#N/A</v>
      </c>
      <c r="M153" s="20" t="e">
        <v>#N/A</v>
      </c>
      <c r="N153" s="20" t="e">
        <v>#N/A</v>
      </c>
      <c r="O153" s="20" t="e">
        <v>#N/A</v>
      </c>
      <c r="P153" s="20" t="e">
        <v>#N/A</v>
      </c>
      <c r="Q153" s="20" t="e">
        <v>#N/A</v>
      </c>
      <c r="R153" s="20" t="e">
        <v>#N/A</v>
      </c>
      <c r="S153" s="20" t="e">
        <v>#N/A</v>
      </c>
      <c r="T153" s="20" t="e">
        <v>#N/A</v>
      </c>
      <c r="U153" s="20" t="e">
        <v>#N/A</v>
      </c>
      <c r="V153" s="20" t="e">
        <v>#N/A</v>
      </c>
      <c r="W153" s="20" t="e">
        <v>#N/A</v>
      </c>
      <c r="X153" s="20" t="e">
        <v>#N/A</v>
      </c>
      <c r="Y153" s="20" t="e">
        <v>#N/A</v>
      </c>
      <c r="Z153" s="20" t="e">
        <v>#N/A</v>
      </c>
      <c r="AA153" s="20" t="e">
        <v>#N/A</v>
      </c>
      <c r="AB153" s="20" t="e">
        <v>#N/A</v>
      </c>
      <c r="AC153" s="20" t="e">
        <v>#N/A</v>
      </c>
      <c r="AD153" s="20" t="e">
        <v>#N/A</v>
      </c>
      <c r="AE153" s="20" t="e">
        <v>#N/A</v>
      </c>
      <c r="AF153" s="20" t="e">
        <v>#N/A</v>
      </c>
      <c r="AG153" s="20" t="e">
        <v>#N/A</v>
      </c>
      <c r="AH153" s="20" t="e">
        <v>#N/A</v>
      </c>
      <c r="AI153" s="20" t="e">
        <v>#N/A</v>
      </c>
      <c r="AJ153" s="20"/>
      <c r="AK153" s="20"/>
      <c r="AL153" s="20"/>
      <c r="AM153" s="21"/>
    </row>
    <row r="154" spans="1:39" x14ac:dyDescent="0.25">
      <c r="A154" s="52" t="str">
        <f>CONCATENATE(C152," - ",D154,"%")</f>
        <v>Efficiency (Hi) - 10%</v>
      </c>
      <c r="C154" s="123"/>
      <c r="D154" s="94">
        <v>10</v>
      </c>
      <c r="E154" s="64" t="e">
        <v>#N/A</v>
      </c>
      <c r="F154" s="64" t="e">
        <v>#N/A</v>
      </c>
      <c r="G154" s="64" t="e">
        <v>#N/A</v>
      </c>
      <c r="H154" s="64" t="e">
        <v>#N/A</v>
      </c>
      <c r="I154" s="64" t="e">
        <v>#N/A</v>
      </c>
      <c r="J154" s="64" t="e">
        <v>#N/A</v>
      </c>
      <c r="K154" s="64" t="e">
        <v>#N/A</v>
      </c>
      <c r="L154" s="64" t="e">
        <v>#N/A</v>
      </c>
      <c r="M154" s="64" t="e">
        <v>#N/A</v>
      </c>
      <c r="N154" s="64" t="e">
        <v>#N/A</v>
      </c>
      <c r="O154" s="64" t="e">
        <v>#N/A</v>
      </c>
      <c r="P154" s="64" t="e">
        <v>#N/A</v>
      </c>
      <c r="Q154" s="64" t="e">
        <v>#N/A</v>
      </c>
      <c r="R154" s="64" t="e">
        <v>#N/A</v>
      </c>
      <c r="S154" s="64" t="e">
        <v>#N/A</v>
      </c>
      <c r="T154" s="64" t="e">
        <v>#N/A</v>
      </c>
      <c r="U154" s="64" t="e">
        <v>#N/A</v>
      </c>
      <c r="V154" s="64" t="e">
        <v>#N/A</v>
      </c>
      <c r="W154" s="64" t="e">
        <v>#N/A</v>
      </c>
      <c r="X154" s="64" t="e">
        <v>#N/A</v>
      </c>
      <c r="Y154" s="64" t="e">
        <v>#N/A</v>
      </c>
      <c r="Z154" s="64" t="e">
        <v>#N/A</v>
      </c>
      <c r="AA154" s="64" t="e">
        <v>#N/A</v>
      </c>
      <c r="AB154" s="64" t="e">
        <v>#N/A</v>
      </c>
      <c r="AC154" s="64" t="e">
        <v>#N/A</v>
      </c>
      <c r="AD154" s="64" t="e">
        <v>#N/A</v>
      </c>
      <c r="AE154" s="64" t="e">
        <v>#N/A</v>
      </c>
      <c r="AF154" s="64" t="e">
        <v>#N/A</v>
      </c>
      <c r="AG154" s="64" t="e">
        <v>#N/A</v>
      </c>
      <c r="AH154" s="64" t="e">
        <v>#N/A</v>
      </c>
      <c r="AI154" s="64" t="e">
        <v>#N/A</v>
      </c>
      <c r="AJ154" s="64"/>
      <c r="AK154" s="64"/>
      <c r="AL154" s="64"/>
      <c r="AM154" s="107"/>
    </row>
    <row r="155" spans="1:39" x14ac:dyDescent="0.25">
      <c r="A155" s="52" t="str">
        <f>CONCATENATE(C152," - ",D155,"%")</f>
        <v>Efficiency (Hi) - 20%</v>
      </c>
      <c r="C155" s="123"/>
      <c r="D155" s="94">
        <v>20</v>
      </c>
      <c r="E155" s="64" t="e">
        <v>#N/A</v>
      </c>
      <c r="F155" s="64" t="e">
        <v>#N/A</v>
      </c>
      <c r="G155" s="64" t="e">
        <v>#N/A</v>
      </c>
      <c r="H155" s="64" t="e">
        <v>#N/A</v>
      </c>
      <c r="I155" s="64" t="e">
        <v>#N/A</v>
      </c>
      <c r="J155" s="64" t="e">
        <v>#N/A</v>
      </c>
      <c r="K155" s="64" t="e">
        <v>#N/A</v>
      </c>
      <c r="L155" s="64" t="e">
        <v>#N/A</v>
      </c>
      <c r="M155" s="64" t="e">
        <v>#N/A</v>
      </c>
      <c r="N155" s="64" t="e">
        <v>#N/A</v>
      </c>
      <c r="O155" s="64" t="e">
        <v>#N/A</v>
      </c>
      <c r="P155" s="64" t="e">
        <v>#N/A</v>
      </c>
      <c r="Q155" s="64" t="e">
        <v>#N/A</v>
      </c>
      <c r="R155" s="64" t="e">
        <v>#N/A</v>
      </c>
      <c r="S155" s="64" t="e">
        <v>#N/A</v>
      </c>
      <c r="T155" s="64" t="e">
        <v>#N/A</v>
      </c>
      <c r="U155" s="64" t="e">
        <v>#N/A</v>
      </c>
      <c r="V155" s="64" t="e">
        <v>#N/A</v>
      </c>
      <c r="W155" s="64" t="e">
        <v>#N/A</v>
      </c>
      <c r="X155" s="64" t="e">
        <v>#N/A</v>
      </c>
      <c r="Y155" s="64" t="e">
        <v>#N/A</v>
      </c>
      <c r="Z155" s="64" t="e">
        <v>#N/A</v>
      </c>
      <c r="AA155" s="64" t="e">
        <v>#N/A</v>
      </c>
      <c r="AB155" s="64" t="e">
        <v>#N/A</v>
      </c>
      <c r="AC155" s="64" t="e">
        <v>#N/A</v>
      </c>
      <c r="AD155" s="64" t="e">
        <v>#N/A</v>
      </c>
      <c r="AE155" s="64" t="e">
        <v>#N/A</v>
      </c>
      <c r="AF155" s="64" t="e">
        <v>#N/A</v>
      </c>
      <c r="AG155" s="64" t="e">
        <v>#N/A</v>
      </c>
      <c r="AH155" s="64" t="e">
        <v>#N/A</v>
      </c>
      <c r="AI155" s="64" t="e">
        <v>#N/A</v>
      </c>
      <c r="AJ155" s="64"/>
      <c r="AK155" s="64"/>
      <c r="AL155" s="64"/>
      <c r="AM155" s="107"/>
    </row>
    <row r="156" spans="1:39" x14ac:dyDescent="0.25">
      <c r="A156" s="52" t="str">
        <f>CONCATENATE(C152," - ",D156,"%")</f>
        <v>Efficiency (Hi) - 23%</v>
      </c>
      <c r="C156" s="123"/>
      <c r="D156" s="94">
        <v>23</v>
      </c>
      <c r="E156" s="64" t="e">
        <v>#N/A</v>
      </c>
      <c r="F156" s="64" t="e">
        <v>#N/A</v>
      </c>
      <c r="G156" s="64" t="e">
        <v>#N/A</v>
      </c>
      <c r="H156" s="64" t="e">
        <v>#N/A</v>
      </c>
      <c r="I156" s="64" t="e">
        <v>#N/A</v>
      </c>
      <c r="J156" s="64" t="e">
        <v>#N/A</v>
      </c>
      <c r="K156" s="64" t="e">
        <v>#N/A</v>
      </c>
      <c r="L156" s="64" t="e">
        <v>#N/A</v>
      </c>
      <c r="M156" s="64" t="e">
        <v>#N/A</v>
      </c>
      <c r="N156" s="64" t="e">
        <v>#N/A</v>
      </c>
      <c r="O156" s="64" t="e">
        <v>#N/A</v>
      </c>
      <c r="P156" s="64" t="e">
        <v>#N/A</v>
      </c>
      <c r="Q156" s="64" t="e">
        <v>#N/A</v>
      </c>
      <c r="R156" s="64" t="e">
        <v>#N/A</v>
      </c>
      <c r="S156" s="64" t="e">
        <v>#N/A</v>
      </c>
      <c r="T156" s="64" t="e">
        <v>#N/A</v>
      </c>
      <c r="U156" s="64" t="e">
        <v>#N/A</v>
      </c>
      <c r="V156" s="64" t="e">
        <v>#N/A</v>
      </c>
      <c r="W156" s="64" t="e">
        <v>#N/A</v>
      </c>
      <c r="X156" s="64" t="e">
        <v>#N/A</v>
      </c>
      <c r="Y156" s="64" t="e">
        <v>#N/A</v>
      </c>
      <c r="Z156" s="64" t="e">
        <v>#N/A</v>
      </c>
      <c r="AA156" s="64" t="e">
        <v>#N/A</v>
      </c>
      <c r="AB156" s="64" t="e">
        <v>#N/A</v>
      </c>
      <c r="AC156" s="64" t="e">
        <v>#N/A</v>
      </c>
      <c r="AD156" s="64" t="e">
        <v>#N/A</v>
      </c>
      <c r="AE156" s="64" t="e">
        <v>#N/A</v>
      </c>
      <c r="AF156" s="64" t="e">
        <v>#N/A</v>
      </c>
      <c r="AG156" s="64" t="e">
        <v>#N/A</v>
      </c>
      <c r="AH156" s="64" t="e">
        <v>#N/A</v>
      </c>
      <c r="AI156" s="64" t="e">
        <v>#N/A</v>
      </c>
      <c r="AJ156" s="64"/>
      <c r="AK156" s="64"/>
      <c r="AL156" s="64"/>
      <c r="AM156" s="107"/>
    </row>
    <row r="157" spans="1:39" x14ac:dyDescent="0.25">
      <c r="A157" s="52" t="str">
        <f>CONCATENATE(C152," - ",D157,"%")</f>
        <v>Efficiency (Hi) - 30%</v>
      </c>
      <c r="C157" s="123"/>
      <c r="D157" s="94">
        <v>30</v>
      </c>
      <c r="E157" s="64" t="e">
        <v>#N/A</v>
      </c>
      <c r="F157" s="64" t="e">
        <v>#N/A</v>
      </c>
      <c r="G157" s="64" t="e">
        <v>#N/A</v>
      </c>
      <c r="H157" s="64" t="e">
        <v>#N/A</v>
      </c>
      <c r="I157" s="64" t="e">
        <v>#N/A</v>
      </c>
      <c r="J157" s="64" t="e">
        <v>#N/A</v>
      </c>
      <c r="K157" s="64" t="e">
        <v>#N/A</v>
      </c>
      <c r="L157" s="64" t="e">
        <v>#N/A</v>
      </c>
      <c r="M157" s="64" t="e">
        <v>#N/A</v>
      </c>
      <c r="N157" s="64" t="e">
        <v>#N/A</v>
      </c>
      <c r="O157" s="64" t="e">
        <v>#N/A</v>
      </c>
      <c r="P157" s="64" t="e">
        <v>#N/A</v>
      </c>
      <c r="Q157" s="64" t="e">
        <v>#N/A</v>
      </c>
      <c r="R157" s="64" t="e">
        <v>#N/A</v>
      </c>
      <c r="S157" s="64" t="e">
        <v>#N/A</v>
      </c>
      <c r="T157" s="64" t="e">
        <v>#N/A</v>
      </c>
      <c r="U157" s="64" t="e">
        <v>#N/A</v>
      </c>
      <c r="V157" s="64" t="e">
        <v>#N/A</v>
      </c>
      <c r="W157" s="64" t="e">
        <v>#N/A</v>
      </c>
      <c r="X157" s="64" t="e">
        <v>#N/A</v>
      </c>
      <c r="Y157" s="64" t="e">
        <v>#N/A</v>
      </c>
      <c r="Z157" s="64" t="e">
        <v>#N/A</v>
      </c>
      <c r="AA157" s="64" t="e">
        <v>#N/A</v>
      </c>
      <c r="AB157" s="64" t="e">
        <v>#N/A</v>
      </c>
      <c r="AC157" s="64" t="e">
        <v>#N/A</v>
      </c>
      <c r="AD157" s="64" t="e">
        <v>#N/A</v>
      </c>
      <c r="AE157" s="64" t="e">
        <v>#N/A</v>
      </c>
      <c r="AF157" s="64" t="e">
        <v>#N/A</v>
      </c>
      <c r="AG157" s="64" t="e">
        <v>#N/A</v>
      </c>
      <c r="AH157" s="64" t="e">
        <v>#N/A</v>
      </c>
      <c r="AI157" s="64" t="e">
        <v>#N/A</v>
      </c>
      <c r="AJ157" s="64"/>
      <c r="AK157" s="64"/>
      <c r="AL157" s="64"/>
      <c r="AM157" s="107"/>
    </row>
    <row r="158" spans="1:39" x14ac:dyDescent="0.25">
      <c r="A158" s="52" t="str">
        <f>CONCATENATE(C152," - ",D158,"%")</f>
        <v>Efficiency (Hi) - 40%</v>
      </c>
      <c r="C158" s="123"/>
      <c r="D158" s="94">
        <v>40</v>
      </c>
      <c r="E158" s="64" t="e">
        <v>#N/A</v>
      </c>
      <c r="F158" s="64" t="e">
        <v>#N/A</v>
      </c>
      <c r="G158" s="64" t="e">
        <v>#N/A</v>
      </c>
      <c r="H158" s="64" t="e">
        <v>#N/A</v>
      </c>
      <c r="I158" s="64" t="e">
        <v>#N/A</v>
      </c>
      <c r="J158" s="64" t="e">
        <v>#N/A</v>
      </c>
      <c r="K158" s="64" t="e">
        <v>#N/A</v>
      </c>
      <c r="L158" s="64" t="e">
        <v>#N/A</v>
      </c>
      <c r="M158" s="64" t="e">
        <v>#N/A</v>
      </c>
      <c r="N158" s="64" t="e">
        <v>#N/A</v>
      </c>
      <c r="O158" s="64" t="e">
        <v>#N/A</v>
      </c>
      <c r="P158" s="64" t="e">
        <v>#N/A</v>
      </c>
      <c r="Q158" s="64" t="e">
        <v>#N/A</v>
      </c>
      <c r="R158" s="64" t="e">
        <v>#N/A</v>
      </c>
      <c r="S158" s="64" t="e">
        <v>#N/A</v>
      </c>
      <c r="T158" s="64" t="e">
        <v>#N/A</v>
      </c>
      <c r="U158" s="64" t="e">
        <v>#N/A</v>
      </c>
      <c r="V158" s="64" t="e">
        <v>#N/A</v>
      </c>
      <c r="W158" s="64" t="e">
        <v>#N/A</v>
      </c>
      <c r="X158" s="64" t="e">
        <v>#N/A</v>
      </c>
      <c r="Y158" s="64" t="e">
        <v>#N/A</v>
      </c>
      <c r="Z158" s="64" t="e">
        <v>#N/A</v>
      </c>
      <c r="AA158" s="64" t="e">
        <v>#N/A</v>
      </c>
      <c r="AB158" s="64" t="e">
        <v>#N/A</v>
      </c>
      <c r="AC158" s="64" t="e">
        <v>#N/A</v>
      </c>
      <c r="AD158" s="64" t="e">
        <v>#N/A</v>
      </c>
      <c r="AE158" s="64" t="e">
        <v>#N/A</v>
      </c>
      <c r="AF158" s="64" t="e">
        <v>#N/A</v>
      </c>
      <c r="AG158" s="64" t="e">
        <v>#N/A</v>
      </c>
      <c r="AH158" s="64" t="e">
        <v>#N/A</v>
      </c>
      <c r="AI158" s="64" t="e">
        <v>#N/A</v>
      </c>
      <c r="AJ158" s="64"/>
      <c r="AK158" s="64"/>
      <c r="AL158" s="64"/>
      <c r="AM158" s="107"/>
    </row>
    <row r="159" spans="1:39" x14ac:dyDescent="0.25">
      <c r="A159" s="52" t="str">
        <f>CONCATENATE(C152," - ",D159,"%")</f>
        <v>Efficiency (Hi) - 50%</v>
      </c>
      <c r="C159" s="123"/>
      <c r="D159" s="94">
        <v>50</v>
      </c>
      <c r="E159" s="64" t="e">
        <v>#N/A</v>
      </c>
      <c r="F159" s="64" t="e">
        <v>#N/A</v>
      </c>
      <c r="G159" s="64" t="e">
        <v>#N/A</v>
      </c>
      <c r="H159" s="64" t="e">
        <v>#N/A</v>
      </c>
      <c r="I159" s="64" t="e">
        <v>#N/A</v>
      </c>
      <c r="J159" s="64" t="e">
        <v>#N/A</v>
      </c>
      <c r="K159" s="64" t="e">
        <v>#N/A</v>
      </c>
      <c r="L159" s="64" t="e">
        <v>#N/A</v>
      </c>
      <c r="M159" s="64" t="e">
        <v>#N/A</v>
      </c>
      <c r="N159" s="64" t="e">
        <v>#N/A</v>
      </c>
      <c r="O159" s="64" t="e">
        <v>#N/A</v>
      </c>
      <c r="P159" s="64" t="e">
        <v>#N/A</v>
      </c>
      <c r="Q159" s="64" t="e">
        <v>#N/A</v>
      </c>
      <c r="R159" s="64" t="e">
        <v>#N/A</v>
      </c>
      <c r="S159" s="64" t="e">
        <v>#N/A</v>
      </c>
      <c r="T159" s="64" t="e">
        <v>#N/A</v>
      </c>
      <c r="U159" s="64" t="e">
        <v>#N/A</v>
      </c>
      <c r="V159" s="64" t="e">
        <v>#N/A</v>
      </c>
      <c r="W159" s="64" t="e">
        <v>#N/A</v>
      </c>
      <c r="X159" s="64" t="e">
        <v>#N/A</v>
      </c>
      <c r="Y159" s="64" t="e">
        <v>#N/A</v>
      </c>
      <c r="Z159" s="64" t="e">
        <v>#N/A</v>
      </c>
      <c r="AA159" s="64" t="e">
        <v>#N/A</v>
      </c>
      <c r="AB159" s="64" t="e">
        <v>#N/A</v>
      </c>
      <c r="AC159" s="64" t="e">
        <v>#N/A</v>
      </c>
      <c r="AD159" s="64" t="e">
        <v>#N/A</v>
      </c>
      <c r="AE159" s="64" t="e">
        <v>#N/A</v>
      </c>
      <c r="AF159" s="64" t="e">
        <v>#N/A</v>
      </c>
      <c r="AG159" s="64" t="e">
        <v>#N/A</v>
      </c>
      <c r="AH159" s="64" t="e">
        <v>#N/A</v>
      </c>
      <c r="AI159" s="64" t="e">
        <v>#N/A</v>
      </c>
      <c r="AJ159" s="64"/>
      <c r="AK159" s="64"/>
      <c r="AL159" s="64"/>
      <c r="AM159" s="107"/>
    </row>
    <row r="160" spans="1:39" ht="15.75" thickBot="1" x14ac:dyDescent="0.3">
      <c r="A160" s="52" t="str">
        <f>CONCATENATE(C152," - ",D160,"%")</f>
        <v>Efficiency (Hi) - 60%</v>
      </c>
      <c r="C160" s="124"/>
      <c r="D160" s="95">
        <v>60</v>
      </c>
      <c r="E160" s="116" t="e">
        <v>#N/A</v>
      </c>
      <c r="F160" s="116" t="e">
        <v>#N/A</v>
      </c>
      <c r="G160" s="116" t="e">
        <v>#N/A</v>
      </c>
      <c r="H160" s="116" t="e">
        <v>#N/A</v>
      </c>
      <c r="I160" s="116" t="e">
        <v>#N/A</v>
      </c>
      <c r="J160" s="116" t="e">
        <v>#N/A</v>
      </c>
      <c r="K160" s="116" t="e">
        <v>#N/A</v>
      </c>
      <c r="L160" s="116" t="e">
        <v>#N/A</v>
      </c>
      <c r="M160" s="116" t="e">
        <v>#N/A</v>
      </c>
      <c r="N160" s="116" t="e">
        <v>#N/A</v>
      </c>
      <c r="O160" s="116" t="e">
        <v>#N/A</v>
      </c>
      <c r="P160" s="116" t="e">
        <v>#N/A</v>
      </c>
      <c r="Q160" s="116" t="e">
        <v>#N/A</v>
      </c>
      <c r="R160" s="116" t="e">
        <v>#N/A</v>
      </c>
      <c r="S160" s="116" t="e">
        <v>#N/A</v>
      </c>
      <c r="T160" s="116" t="e">
        <v>#N/A</v>
      </c>
      <c r="U160" s="116" t="e">
        <v>#N/A</v>
      </c>
      <c r="V160" s="116" t="e">
        <v>#N/A</v>
      </c>
      <c r="W160" s="116" t="e">
        <v>#N/A</v>
      </c>
      <c r="X160" s="116" t="e">
        <v>#N/A</v>
      </c>
      <c r="Y160" s="116" t="e">
        <v>#N/A</v>
      </c>
      <c r="Z160" s="116" t="e">
        <v>#N/A</v>
      </c>
      <c r="AA160" s="116" t="e">
        <v>#N/A</v>
      </c>
      <c r="AB160" s="116" t="e">
        <v>#N/A</v>
      </c>
      <c r="AC160" s="116" t="e">
        <v>#N/A</v>
      </c>
      <c r="AD160" s="116" t="e">
        <v>#N/A</v>
      </c>
      <c r="AE160" s="116" t="e">
        <v>#N/A</v>
      </c>
      <c r="AF160" s="116" t="e">
        <v>#N/A</v>
      </c>
      <c r="AG160" s="116" t="e">
        <v>#N/A</v>
      </c>
      <c r="AH160" s="116" t="e">
        <v>#N/A</v>
      </c>
      <c r="AI160" s="116" t="e">
        <v>#N/A</v>
      </c>
      <c r="AJ160" s="116"/>
      <c r="AK160" s="116"/>
      <c r="AL160" s="116"/>
      <c r="AM160" s="108"/>
    </row>
    <row r="161" spans="1:39" ht="19.5" thickBot="1" x14ac:dyDescent="0.35">
      <c r="C161" s="40" t="str">
        <f>List!$B$7</f>
        <v>CO emissions</v>
      </c>
      <c r="D161" s="45" t="s">
        <v>193</v>
      </c>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2"/>
    </row>
    <row r="162" spans="1:39" x14ac:dyDescent="0.25">
      <c r="A162" s="52" t="str">
        <f>CONCATENATE(C161," - ",D162,"%")</f>
        <v>CO emissions - 0%</v>
      </c>
      <c r="C162" s="122" t="s">
        <v>124</v>
      </c>
      <c r="D162" s="11">
        <v>0</v>
      </c>
      <c r="E162" s="20">
        <v>226.9342775780965</v>
      </c>
      <c r="F162" s="20">
        <v>105.40902148661259</v>
      </c>
      <c r="G162" s="20">
        <v>246.44446433820437</v>
      </c>
      <c r="H162" s="20">
        <v>372.4049683332866</v>
      </c>
      <c r="I162" s="20">
        <v>95</v>
      </c>
      <c r="J162" s="20">
        <v>61.650719189472298</v>
      </c>
      <c r="K162" s="20">
        <v>216.95058699935029</v>
      </c>
      <c r="L162" s="20">
        <v>134.57471821280961</v>
      </c>
      <c r="M162" s="20">
        <v>594</v>
      </c>
      <c r="N162" s="20">
        <v>36</v>
      </c>
      <c r="O162" s="20">
        <v>218</v>
      </c>
      <c r="P162" s="20">
        <v>122</v>
      </c>
      <c r="Q162" s="20" t="e">
        <v>#N/A</v>
      </c>
      <c r="R162" s="20" t="e">
        <v>#N/A</v>
      </c>
      <c r="S162" s="20">
        <v>172.84073183061102</v>
      </c>
      <c r="T162" s="20">
        <v>10.993747946443778</v>
      </c>
      <c r="U162" s="20">
        <v>86.180099999999996</v>
      </c>
      <c r="V162" s="20">
        <v>98.923199999999994</v>
      </c>
      <c r="W162" s="20">
        <v>568.35060574120769</v>
      </c>
      <c r="X162" s="20">
        <v>279.61099107532237</v>
      </c>
      <c r="Y162" s="20">
        <v>445.53964501883701</v>
      </c>
      <c r="Z162" s="20">
        <v>291.28165010466194</v>
      </c>
      <c r="AA162" s="20">
        <v>82.916849413316044</v>
      </c>
      <c r="AB162" s="20">
        <v>37.469723376336837</v>
      </c>
      <c r="AC162" s="20">
        <v>665.0088720237261</v>
      </c>
      <c r="AD162" s="20">
        <v>239.17788392455657</v>
      </c>
      <c r="AE162" s="20" t="e">
        <v>#N/A</v>
      </c>
      <c r="AF162" s="20">
        <v>86.807320335064048</v>
      </c>
      <c r="AG162" s="20">
        <v>593.27603311304483</v>
      </c>
      <c r="AH162" s="20">
        <v>1847.4777725909139</v>
      </c>
      <c r="AI162" s="20" t="e">
        <v>#N/A</v>
      </c>
      <c r="AJ162" s="20"/>
      <c r="AK162" s="20"/>
      <c r="AL162" s="20"/>
      <c r="AM162" s="21"/>
    </row>
    <row r="163" spans="1:39" x14ac:dyDescent="0.25">
      <c r="A163" s="52" t="str">
        <f>CONCATENATE(C161," - ",D163,"%")</f>
        <v>CO emissions - 10%</v>
      </c>
      <c r="C163" s="123"/>
      <c r="D163" s="94">
        <v>10</v>
      </c>
      <c r="E163" s="64" t="e">
        <v>#N/A</v>
      </c>
      <c r="F163" s="64" t="e">
        <v>#N/A</v>
      </c>
      <c r="G163" s="64" t="e">
        <v>#N/A</v>
      </c>
      <c r="H163" s="64" t="e">
        <v>#N/A</v>
      </c>
      <c r="I163" s="64" t="e">
        <v>#N/A</v>
      </c>
      <c r="J163" s="64" t="e">
        <v>#N/A</v>
      </c>
      <c r="K163" s="64" t="e">
        <v>#N/A</v>
      </c>
      <c r="L163" s="64" t="e">
        <v>#N/A</v>
      </c>
      <c r="M163" s="64" t="e">
        <v>#N/A</v>
      </c>
      <c r="N163" s="64" t="e">
        <v>#N/A</v>
      </c>
      <c r="O163" s="64" t="e">
        <v>#N/A</v>
      </c>
      <c r="P163" s="64" t="e">
        <v>#N/A</v>
      </c>
      <c r="Q163" s="64" t="e">
        <v>#N/A</v>
      </c>
      <c r="R163" s="64" t="e">
        <v>#N/A</v>
      </c>
      <c r="S163" s="64" t="e">
        <v>#N/A</v>
      </c>
      <c r="T163" s="64" t="e">
        <v>#N/A</v>
      </c>
      <c r="U163" s="64" t="e">
        <v>#N/A</v>
      </c>
      <c r="V163" s="64" t="e">
        <v>#N/A</v>
      </c>
      <c r="W163" s="64" t="e">
        <v>#N/A</v>
      </c>
      <c r="X163" s="64" t="e">
        <v>#N/A</v>
      </c>
      <c r="Y163" s="64" t="e">
        <v>#N/A</v>
      </c>
      <c r="Z163" s="64" t="e">
        <v>#N/A</v>
      </c>
      <c r="AA163" s="64" t="e">
        <v>#N/A</v>
      </c>
      <c r="AB163" s="64" t="e">
        <v>#N/A</v>
      </c>
      <c r="AC163" s="64" t="e">
        <v>#N/A</v>
      </c>
      <c r="AD163" s="64" t="e">
        <v>#N/A</v>
      </c>
      <c r="AE163" s="64" t="e">
        <v>#N/A</v>
      </c>
      <c r="AF163" s="64" t="e">
        <v>#N/A</v>
      </c>
      <c r="AG163" s="64" t="e">
        <v>#N/A</v>
      </c>
      <c r="AH163" s="64" t="e">
        <v>#N/A</v>
      </c>
      <c r="AI163" s="64" t="e">
        <v>#N/A</v>
      </c>
      <c r="AJ163" s="64"/>
      <c r="AK163" s="64"/>
      <c r="AL163" s="64"/>
      <c r="AM163" s="107"/>
    </row>
    <row r="164" spans="1:39" x14ac:dyDescent="0.25">
      <c r="A164" s="52" t="str">
        <f>CONCATENATE(C161," - ",D164,"%")</f>
        <v>CO emissions - 20%</v>
      </c>
      <c r="C164" s="123"/>
      <c r="D164" s="94">
        <v>20</v>
      </c>
      <c r="E164" s="64" t="e">
        <v>#N/A</v>
      </c>
      <c r="F164" s="64" t="e">
        <v>#N/A</v>
      </c>
      <c r="G164" s="64" t="e">
        <v>#N/A</v>
      </c>
      <c r="H164" s="64" t="e">
        <v>#N/A</v>
      </c>
      <c r="I164" s="64" t="e">
        <v>#N/A</v>
      </c>
      <c r="J164" s="64" t="e">
        <v>#N/A</v>
      </c>
      <c r="K164" s="64" t="e">
        <v>#N/A</v>
      </c>
      <c r="L164" s="64" t="e">
        <v>#N/A</v>
      </c>
      <c r="M164" s="64" t="e">
        <v>#N/A</v>
      </c>
      <c r="N164" s="64" t="e">
        <v>#N/A</v>
      </c>
      <c r="O164" s="64" t="e">
        <v>#N/A</v>
      </c>
      <c r="P164" s="64" t="e">
        <v>#N/A</v>
      </c>
      <c r="Q164" s="64" t="e">
        <v>#N/A</v>
      </c>
      <c r="R164" s="64" t="e">
        <v>#N/A</v>
      </c>
      <c r="S164" s="64" t="e">
        <v>#N/A</v>
      </c>
      <c r="T164" s="64" t="e">
        <v>#N/A</v>
      </c>
      <c r="U164" s="64" t="e">
        <v>#N/A</v>
      </c>
      <c r="V164" s="64" t="e">
        <v>#N/A</v>
      </c>
      <c r="W164" s="64" t="e">
        <v>#N/A</v>
      </c>
      <c r="X164" s="64" t="e">
        <v>#N/A</v>
      </c>
      <c r="Y164" s="64" t="e">
        <v>#N/A</v>
      </c>
      <c r="Z164" s="64" t="e">
        <v>#N/A</v>
      </c>
      <c r="AA164" s="64" t="e">
        <v>#N/A</v>
      </c>
      <c r="AB164" s="64" t="e">
        <v>#N/A</v>
      </c>
      <c r="AC164" s="64" t="e">
        <v>#N/A</v>
      </c>
      <c r="AD164" s="64" t="e">
        <v>#N/A</v>
      </c>
      <c r="AE164" s="64" t="e">
        <v>#N/A</v>
      </c>
      <c r="AF164" s="64" t="e">
        <v>#N/A</v>
      </c>
      <c r="AG164" s="64">
        <v>891.80750150469862</v>
      </c>
      <c r="AH164" s="64" t="e">
        <v>#N/A</v>
      </c>
      <c r="AI164" s="64" t="e">
        <v>#N/A</v>
      </c>
      <c r="AJ164" s="64"/>
      <c r="AK164" s="64"/>
      <c r="AL164" s="64"/>
      <c r="AM164" s="107"/>
    </row>
    <row r="165" spans="1:39" x14ac:dyDescent="0.25">
      <c r="A165" s="52" t="str">
        <f>CONCATENATE(C161," - ",D165,"%")</f>
        <v>CO emissions - 23%</v>
      </c>
      <c r="C165" s="123"/>
      <c r="D165" s="94">
        <v>23</v>
      </c>
      <c r="E165" s="64" t="e">
        <v>#N/A</v>
      </c>
      <c r="F165" s="64" t="e">
        <v>#N/A</v>
      </c>
      <c r="G165" s="64">
        <v>194.12697236177939</v>
      </c>
      <c r="H165" s="64">
        <v>561.5815986180047</v>
      </c>
      <c r="I165" s="64">
        <v>214</v>
      </c>
      <c r="J165" s="64">
        <v>223.57248796350402</v>
      </c>
      <c r="K165" s="64">
        <v>173.86501508280054</v>
      </c>
      <c r="L165" s="64">
        <v>252.94844876543968</v>
      </c>
      <c r="M165" s="64">
        <v>486</v>
      </c>
      <c r="N165" s="64">
        <v>32</v>
      </c>
      <c r="O165" s="64">
        <v>393</v>
      </c>
      <c r="P165" s="64">
        <v>135</v>
      </c>
      <c r="Q165" s="64" t="e">
        <v>#N/A</v>
      </c>
      <c r="R165" s="64" t="e">
        <v>#N/A</v>
      </c>
      <c r="S165" s="64">
        <v>158.27959930552007</v>
      </c>
      <c r="T165" s="64">
        <v>229.82257066244264</v>
      </c>
      <c r="U165" s="64">
        <v>58.262799999999999</v>
      </c>
      <c r="V165" s="64">
        <v>76.869799999999998</v>
      </c>
      <c r="W165" s="64">
        <v>585.27503563408584</v>
      </c>
      <c r="X165" s="64">
        <v>401.6420117829918</v>
      </c>
      <c r="Y165" s="64">
        <v>735.77589078192273</v>
      </c>
      <c r="Z165" s="64">
        <v>472.16845214329931</v>
      </c>
      <c r="AA165" s="64">
        <v>86.329185981622643</v>
      </c>
      <c r="AB165" s="64">
        <v>45.698943108293335</v>
      </c>
      <c r="AC165" s="64">
        <v>510.43943960010517</v>
      </c>
      <c r="AD165" s="64">
        <v>70.331899781938205</v>
      </c>
      <c r="AE165" s="64" t="e">
        <v>#N/A</v>
      </c>
      <c r="AF165" s="64">
        <v>112.90733355616008</v>
      </c>
      <c r="AG165" s="64" t="e">
        <v>#N/A</v>
      </c>
      <c r="AH165" s="64">
        <v>1930.3383276662773</v>
      </c>
      <c r="AI165" s="64" t="e">
        <v>#N/A</v>
      </c>
      <c r="AJ165" s="64"/>
      <c r="AK165" s="64"/>
      <c r="AL165" s="64"/>
      <c r="AM165" s="107"/>
    </row>
    <row r="166" spans="1:39" x14ac:dyDescent="0.25">
      <c r="A166" s="52" t="str">
        <f>CONCATENATE(C161," - ",D166,"%")</f>
        <v>CO emissions - 30%</v>
      </c>
      <c r="C166" s="123"/>
      <c r="D166" s="94">
        <v>30</v>
      </c>
      <c r="E166" s="64" t="e">
        <v>#N/A</v>
      </c>
      <c r="F166" s="64" t="e">
        <v>#N/A</v>
      </c>
      <c r="G166" s="64" t="e">
        <v>#N/A</v>
      </c>
      <c r="H166" s="64" t="e">
        <v>#N/A</v>
      </c>
      <c r="I166" s="64" t="e">
        <v>#N/A</v>
      </c>
      <c r="J166" s="64" t="e">
        <v>#N/A</v>
      </c>
      <c r="K166" s="64" t="e">
        <v>#N/A</v>
      </c>
      <c r="L166" s="64" t="e">
        <v>#N/A</v>
      </c>
      <c r="M166" s="64" t="e">
        <v>#N/A</v>
      </c>
      <c r="N166" s="64" t="e">
        <v>#N/A</v>
      </c>
      <c r="O166" s="64" t="e">
        <v>#N/A</v>
      </c>
      <c r="P166" s="64" t="e">
        <v>#N/A</v>
      </c>
      <c r="Q166" s="64" t="e">
        <v>#N/A</v>
      </c>
      <c r="R166" s="64" t="e">
        <v>#N/A</v>
      </c>
      <c r="S166" s="64" t="e">
        <v>#N/A</v>
      </c>
      <c r="T166" s="64" t="e">
        <v>#N/A</v>
      </c>
      <c r="U166" s="64" t="e">
        <v>#N/A</v>
      </c>
      <c r="V166" s="64" t="e">
        <v>#N/A</v>
      </c>
      <c r="W166" s="64" t="e">
        <v>#N/A</v>
      </c>
      <c r="X166" s="64" t="e">
        <v>#N/A</v>
      </c>
      <c r="Y166" s="64" t="e">
        <v>#N/A</v>
      </c>
      <c r="Z166" s="64" t="e">
        <v>#N/A</v>
      </c>
      <c r="AA166" s="64" t="e">
        <v>#N/A</v>
      </c>
      <c r="AB166" s="64" t="e">
        <v>#N/A</v>
      </c>
      <c r="AC166" s="64" t="e">
        <v>#N/A</v>
      </c>
      <c r="AD166" s="64" t="e">
        <v>#N/A</v>
      </c>
      <c r="AE166" s="64" t="e">
        <v>#N/A</v>
      </c>
      <c r="AF166" s="64" t="e">
        <v>#N/A</v>
      </c>
      <c r="AG166" s="64">
        <v>1055.7825152612875</v>
      </c>
      <c r="AH166" s="64" t="e">
        <v>#N/A</v>
      </c>
      <c r="AI166" s="64" t="e">
        <v>#N/A</v>
      </c>
      <c r="AJ166" s="64"/>
      <c r="AK166" s="64"/>
      <c r="AL166" s="64"/>
      <c r="AM166" s="107"/>
    </row>
    <row r="167" spans="1:39" x14ac:dyDescent="0.25">
      <c r="A167" s="52" t="str">
        <f>CONCATENATE(C161," - ",D167,"%")</f>
        <v>CO emissions - 40%</v>
      </c>
      <c r="C167" s="123"/>
      <c r="D167" s="94">
        <v>40</v>
      </c>
      <c r="E167" s="64" t="e">
        <v>#N/A</v>
      </c>
      <c r="F167" s="64" t="e">
        <v>#N/A</v>
      </c>
      <c r="G167" s="64">
        <v>202.96656445900032</v>
      </c>
      <c r="H167" s="64">
        <v>642.72745412016775</v>
      </c>
      <c r="I167" s="64">
        <v>250</v>
      </c>
      <c r="J167" s="64">
        <v>514.98522507821747</v>
      </c>
      <c r="K167" s="64">
        <v>182.42362010095633</v>
      </c>
      <c r="L167" s="64">
        <v>288.42545174838148</v>
      </c>
      <c r="M167" s="64">
        <v>459</v>
      </c>
      <c r="N167" s="64">
        <v>68</v>
      </c>
      <c r="O167" s="64">
        <v>478</v>
      </c>
      <c r="P167" s="64">
        <v>250</v>
      </c>
      <c r="Q167" s="64" t="e">
        <v>#N/A</v>
      </c>
      <c r="R167" s="64" t="e">
        <v>#N/A</v>
      </c>
      <c r="S167" s="64">
        <v>172.56479418263504</v>
      </c>
      <c r="T167" s="64">
        <v>249.40235432225904</v>
      </c>
      <c r="U167" s="64">
        <v>69.011099999999999</v>
      </c>
      <c r="V167" s="64">
        <v>199.8673</v>
      </c>
      <c r="W167" s="64">
        <v>611.98710397415141</v>
      </c>
      <c r="X167" s="64">
        <v>609.73494672868412</v>
      </c>
      <c r="Y167" s="64">
        <v>986.20059867879809</v>
      </c>
      <c r="Z167" s="64">
        <v>616.3963875137398</v>
      </c>
      <c r="AA167" s="64">
        <v>79.462159395637997</v>
      </c>
      <c r="AB167" s="64">
        <v>58.901395786524908</v>
      </c>
      <c r="AC167" s="64">
        <v>788.97335394816332</v>
      </c>
      <c r="AD167" s="64">
        <v>51.808557828218731</v>
      </c>
      <c r="AE167" s="64" t="e">
        <v>#N/A</v>
      </c>
      <c r="AF167" s="64">
        <v>165.47485656007822</v>
      </c>
      <c r="AG167" s="64">
        <v>951.24366740443043</v>
      </c>
      <c r="AH167" s="64">
        <v>1921.9711516218069</v>
      </c>
      <c r="AI167" s="64" t="e">
        <v>#N/A</v>
      </c>
      <c r="AJ167" s="64"/>
      <c r="AK167" s="64"/>
      <c r="AL167" s="64"/>
      <c r="AM167" s="107"/>
    </row>
    <row r="168" spans="1:39" x14ac:dyDescent="0.25">
      <c r="A168" s="52" t="str">
        <f>CONCATENATE(C161," - ",D168,"%")</f>
        <v>CO emissions - 50%</v>
      </c>
      <c r="C168" s="123"/>
      <c r="D168" s="94">
        <v>50</v>
      </c>
      <c r="E168" s="64" t="e">
        <v>#N/A</v>
      </c>
      <c r="F168" s="64" t="e">
        <v>#N/A</v>
      </c>
      <c r="G168" s="64" t="e">
        <v>#N/A</v>
      </c>
      <c r="H168" s="64" t="e">
        <v>#N/A</v>
      </c>
      <c r="I168" s="64" t="e">
        <v>#N/A</v>
      </c>
      <c r="J168" s="64" t="e">
        <v>#N/A</v>
      </c>
      <c r="K168" s="64" t="e">
        <v>#N/A</v>
      </c>
      <c r="L168" s="64" t="e">
        <v>#N/A</v>
      </c>
      <c r="M168" s="64" t="e">
        <v>#N/A</v>
      </c>
      <c r="N168" s="64" t="e">
        <v>#N/A</v>
      </c>
      <c r="O168" s="64" t="e">
        <v>#N/A</v>
      </c>
      <c r="P168" s="64" t="e">
        <v>#N/A</v>
      </c>
      <c r="Q168" s="64" t="e">
        <v>#N/A</v>
      </c>
      <c r="R168" s="64" t="e">
        <v>#N/A</v>
      </c>
      <c r="S168" s="64" t="e">
        <v>#N/A</v>
      </c>
      <c r="T168" s="64" t="e">
        <v>#N/A</v>
      </c>
      <c r="U168" s="64" t="e">
        <v>#N/A</v>
      </c>
      <c r="V168" s="64" t="e">
        <v>#N/A</v>
      </c>
      <c r="W168" s="64" t="e">
        <v>#N/A</v>
      </c>
      <c r="X168" s="64" t="e">
        <v>#N/A</v>
      </c>
      <c r="Y168" s="64" t="e">
        <v>#N/A</v>
      </c>
      <c r="Z168" s="64" t="e">
        <v>#N/A</v>
      </c>
      <c r="AA168" s="64" t="e">
        <v>#N/A</v>
      </c>
      <c r="AB168" s="64" t="e">
        <v>#N/A</v>
      </c>
      <c r="AC168" s="64" t="e">
        <v>#N/A</v>
      </c>
      <c r="AD168" s="64" t="e">
        <v>#N/A</v>
      </c>
      <c r="AE168" s="64" t="e">
        <v>#N/A</v>
      </c>
      <c r="AF168" s="64" t="e">
        <v>#N/A</v>
      </c>
      <c r="AG168" s="64">
        <v>839.50012565056409</v>
      </c>
      <c r="AH168" s="64" t="e">
        <v>#N/A</v>
      </c>
      <c r="AI168" s="64" t="e">
        <v>#N/A</v>
      </c>
      <c r="AJ168" s="64"/>
      <c r="AK168" s="64"/>
      <c r="AL168" s="64"/>
      <c r="AM168" s="107"/>
    </row>
    <row r="169" spans="1:39" ht="15.75" thickBot="1" x14ac:dyDescent="0.3">
      <c r="A169" s="52" t="str">
        <f>CONCATENATE(C161," - ",D169,"%")</f>
        <v>CO emissions - 60%</v>
      </c>
      <c r="C169" s="124"/>
      <c r="D169" s="95">
        <v>60</v>
      </c>
      <c r="E169" s="116">
        <v>188.40866201044287</v>
      </c>
      <c r="F169" s="116">
        <v>112.63673579537961</v>
      </c>
      <c r="G169" s="116" t="e">
        <v>#N/A</v>
      </c>
      <c r="H169" s="116" t="e">
        <v>#N/A</v>
      </c>
      <c r="I169" s="116" t="e">
        <v>#N/A</v>
      </c>
      <c r="J169" s="116" t="e">
        <v>#N/A</v>
      </c>
      <c r="K169" s="116" t="e">
        <v>#N/A</v>
      </c>
      <c r="L169" s="116" t="e">
        <v>#N/A</v>
      </c>
      <c r="M169" s="116" t="e">
        <v>#N/A</v>
      </c>
      <c r="N169" s="116" t="e">
        <v>#N/A</v>
      </c>
      <c r="O169" s="116" t="e">
        <v>#N/A</v>
      </c>
      <c r="P169" s="116" t="e">
        <v>#N/A</v>
      </c>
      <c r="Q169" s="116" t="e">
        <v>#N/A</v>
      </c>
      <c r="R169" s="116" t="e">
        <v>#N/A</v>
      </c>
      <c r="S169" s="116" t="e">
        <v>#N/A</v>
      </c>
      <c r="T169" s="116" t="e">
        <v>#N/A</v>
      </c>
      <c r="U169" s="116" t="e">
        <v>#N/A</v>
      </c>
      <c r="V169" s="116" t="e">
        <v>#N/A</v>
      </c>
      <c r="W169" s="116">
        <v>486.59876297484476</v>
      </c>
      <c r="X169" s="116" t="e">
        <v>#N/A</v>
      </c>
      <c r="Y169" s="116" t="e">
        <v>#N/A</v>
      </c>
      <c r="Z169" s="116" t="e">
        <v>#N/A</v>
      </c>
      <c r="AA169" s="116" t="e">
        <v>#N/A</v>
      </c>
      <c r="AB169" s="116" t="e">
        <v>#N/A</v>
      </c>
      <c r="AC169" s="116" t="e">
        <v>#N/A</v>
      </c>
      <c r="AD169" s="116" t="e">
        <v>#N/A</v>
      </c>
      <c r="AE169" s="116" t="e">
        <v>#N/A</v>
      </c>
      <c r="AF169" s="116" t="e">
        <v>#N/A</v>
      </c>
      <c r="AG169" s="116">
        <v>802.42583794326799</v>
      </c>
      <c r="AH169" s="116" t="e">
        <v>#N/A</v>
      </c>
      <c r="AI169" s="116" t="e">
        <v>#N/A</v>
      </c>
      <c r="AJ169" s="116"/>
      <c r="AK169" s="116"/>
      <c r="AL169" s="116"/>
      <c r="AM169" s="108"/>
    </row>
    <row r="170" spans="1:39" ht="19.5" thickBot="1" x14ac:dyDescent="0.35">
      <c r="C170" s="40" t="str">
        <f>List!$B$8</f>
        <v>NOx emissions</v>
      </c>
      <c r="D170" s="45" t="s">
        <v>193</v>
      </c>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2"/>
    </row>
    <row r="171" spans="1:39" x14ac:dyDescent="0.25">
      <c r="A171" s="52" t="str">
        <f>CONCATENATE(C170," - ",D171,"%")</f>
        <v>NOx emissions - 0%</v>
      </c>
      <c r="C171" s="122" t="s">
        <v>124</v>
      </c>
      <c r="D171" s="11">
        <v>0</v>
      </c>
      <c r="E171" s="20">
        <v>66.916517747387417</v>
      </c>
      <c r="F171" s="20">
        <v>63.23555797292812</v>
      </c>
      <c r="G171" s="20">
        <v>61.611116084551092</v>
      </c>
      <c r="H171" s="20">
        <v>46.550621041660825</v>
      </c>
      <c r="I171" s="20" t="e">
        <v>#N/A</v>
      </c>
      <c r="J171" s="20">
        <v>68.527515479717636</v>
      </c>
      <c r="K171" s="20">
        <v>56.667063821659838</v>
      </c>
      <c r="L171" s="20">
        <v>56.933032753006472</v>
      </c>
      <c r="M171" s="20" t="e">
        <v>#N/A</v>
      </c>
      <c r="N171" s="20" t="e">
        <v>#N/A</v>
      </c>
      <c r="O171" s="20" t="e">
        <v>#N/A</v>
      </c>
      <c r="P171" s="20" t="e">
        <v>#N/A</v>
      </c>
      <c r="Q171" s="20" t="e">
        <v>#N/A</v>
      </c>
      <c r="R171" s="20" t="e">
        <v>#N/A</v>
      </c>
      <c r="S171" s="20">
        <v>64.869152470092175</v>
      </c>
      <c r="T171" s="20">
        <v>3.5102794343474386</v>
      </c>
      <c r="U171" s="20">
        <v>24.629200000000001</v>
      </c>
      <c r="V171" s="20">
        <v>21.5181</v>
      </c>
      <c r="W171" s="20">
        <v>36.19852072280311</v>
      </c>
      <c r="X171" s="20">
        <v>53.771344437562007</v>
      </c>
      <c r="Y171" s="20">
        <v>47.919756954650836</v>
      </c>
      <c r="Z171" s="20">
        <v>19.19349539743034</v>
      </c>
      <c r="AA171" s="20">
        <v>57.665216072476625</v>
      </c>
      <c r="AB171" s="20">
        <v>66.123041252359116</v>
      </c>
      <c r="AC171" s="20">
        <v>42.750570344382389</v>
      </c>
      <c r="AD171" s="20">
        <v>30.76613023847008</v>
      </c>
      <c r="AE171" s="20" t="e">
        <v>#N/A</v>
      </c>
      <c r="AF171" s="20">
        <v>28.943593924330774</v>
      </c>
      <c r="AG171" s="20">
        <v>62.256988942530477</v>
      </c>
      <c r="AH171" s="20">
        <v>43.641207226557022</v>
      </c>
      <c r="AI171" s="20" t="e">
        <v>#N/A</v>
      </c>
      <c r="AJ171" s="20"/>
      <c r="AK171" s="20"/>
      <c r="AL171" s="20"/>
      <c r="AM171" s="21"/>
    </row>
    <row r="172" spans="1:39" x14ac:dyDescent="0.25">
      <c r="A172" s="52" t="str">
        <f>CONCATENATE(C170," - ",D172,"%")</f>
        <v>NOx emissions - 10%</v>
      </c>
      <c r="C172" s="123"/>
      <c r="D172" s="94">
        <v>10</v>
      </c>
      <c r="E172" s="64" t="e">
        <v>#N/A</v>
      </c>
      <c r="F172" s="64" t="e">
        <v>#N/A</v>
      </c>
      <c r="G172" s="64" t="e">
        <v>#N/A</v>
      </c>
      <c r="H172" s="64" t="e">
        <v>#N/A</v>
      </c>
      <c r="I172" s="64" t="e">
        <v>#N/A</v>
      </c>
      <c r="J172" s="64" t="e">
        <v>#N/A</v>
      </c>
      <c r="K172" s="64" t="e">
        <v>#N/A</v>
      </c>
      <c r="L172" s="64" t="e">
        <v>#N/A</v>
      </c>
      <c r="M172" s="64" t="e">
        <v>#N/A</v>
      </c>
      <c r="N172" s="64" t="e">
        <v>#N/A</v>
      </c>
      <c r="O172" s="64" t="e">
        <v>#N/A</v>
      </c>
      <c r="P172" s="64" t="e">
        <v>#N/A</v>
      </c>
      <c r="Q172" s="64" t="e">
        <v>#N/A</v>
      </c>
      <c r="R172" s="64" t="e">
        <v>#N/A</v>
      </c>
      <c r="S172" s="64" t="e">
        <v>#N/A</v>
      </c>
      <c r="T172" s="64" t="e">
        <v>#N/A</v>
      </c>
      <c r="U172" s="64" t="e">
        <v>#N/A</v>
      </c>
      <c r="V172" s="64" t="e">
        <v>#N/A</v>
      </c>
      <c r="W172" s="64" t="e">
        <v>#N/A</v>
      </c>
      <c r="X172" s="64" t="e">
        <v>#N/A</v>
      </c>
      <c r="Y172" s="64" t="e">
        <v>#N/A</v>
      </c>
      <c r="Z172" s="64" t="e">
        <v>#N/A</v>
      </c>
      <c r="AA172" s="64" t="e">
        <v>#N/A</v>
      </c>
      <c r="AB172" s="64" t="e">
        <v>#N/A</v>
      </c>
      <c r="AC172" s="64" t="e">
        <v>#N/A</v>
      </c>
      <c r="AD172" s="64" t="e">
        <v>#N/A</v>
      </c>
      <c r="AE172" s="64" t="e">
        <v>#N/A</v>
      </c>
      <c r="AF172" s="64" t="e">
        <v>#N/A</v>
      </c>
      <c r="AG172" s="64" t="e">
        <v>#N/A</v>
      </c>
      <c r="AH172" s="64" t="e">
        <v>#N/A</v>
      </c>
      <c r="AI172" s="64" t="e">
        <v>#N/A</v>
      </c>
      <c r="AJ172" s="64"/>
      <c r="AK172" s="64"/>
      <c r="AL172" s="64"/>
      <c r="AM172" s="107"/>
    </row>
    <row r="173" spans="1:39" x14ac:dyDescent="0.25">
      <c r="A173" s="52" t="str">
        <f>CONCATENATE(C170," - ",D173,"%")</f>
        <v>NOx emissions - 20%</v>
      </c>
      <c r="C173" s="123"/>
      <c r="D173" s="94">
        <v>20</v>
      </c>
      <c r="E173" s="64" t="e">
        <v>#N/A</v>
      </c>
      <c r="F173" s="64" t="e">
        <v>#N/A</v>
      </c>
      <c r="G173" s="64" t="e">
        <v>#N/A</v>
      </c>
      <c r="H173" s="64" t="e">
        <v>#N/A</v>
      </c>
      <c r="I173" s="64" t="e">
        <v>#N/A</v>
      </c>
      <c r="J173" s="64" t="e">
        <v>#N/A</v>
      </c>
      <c r="K173" s="64" t="e">
        <v>#N/A</v>
      </c>
      <c r="L173" s="64" t="e">
        <v>#N/A</v>
      </c>
      <c r="M173" s="64" t="e">
        <v>#N/A</v>
      </c>
      <c r="N173" s="64" t="e">
        <v>#N/A</v>
      </c>
      <c r="O173" s="64" t="e">
        <v>#N/A</v>
      </c>
      <c r="P173" s="64" t="e">
        <v>#N/A</v>
      </c>
      <c r="Q173" s="64" t="e">
        <v>#N/A</v>
      </c>
      <c r="R173" s="64" t="e">
        <v>#N/A</v>
      </c>
      <c r="S173" s="64" t="e">
        <v>#N/A</v>
      </c>
      <c r="T173" s="64" t="e">
        <v>#N/A</v>
      </c>
      <c r="U173" s="64" t="e">
        <v>#N/A</v>
      </c>
      <c r="V173" s="64" t="e">
        <v>#N/A</v>
      </c>
      <c r="W173" s="64" t="e">
        <v>#N/A</v>
      </c>
      <c r="X173" s="64" t="e">
        <v>#N/A</v>
      </c>
      <c r="Y173" s="64" t="e">
        <v>#N/A</v>
      </c>
      <c r="Z173" s="64" t="e">
        <v>#N/A</v>
      </c>
      <c r="AA173" s="64" t="e">
        <v>#N/A</v>
      </c>
      <c r="AB173" s="64" t="e">
        <v>#N/A</v>
      </c>
      <c r="AC173" s="64" t="e">
        <v>#N/A</v>
      </c>
      <c r="AD173" s="64" t="e">
        <v>#N/A</v>
      </c>
      <c r="AE173" s="64" t="e">
        <v>#N/A</v>
      </c>
      <c r="AF173" s="64" t="e">
        <v>#N/A</v>
      </c>
      <c r="AG173" s="64">
        <v>49.144615350071206</v>
      </c>
      <c r="AH173" s="64" t="e">
        <v>#N/A</v>
      </c>
      <c r="AI173" s="64" t="e">
        <v>#N/A</v>
      </c>
      <c r="AJ173" s="64"/>
      <c r="AK173" s="64"/>
      <c r="AL173" s="64"/>
      <c r="AM173" s="107"/>
    </row>
    <row r="174" spans="1:39" x14ac:dyDescent="0.25">
      <c r="A174" s="52" t="str">
        <f>CONCATENATE(C170," - ",D174,"%")</f>
        <v>NOx emissions - 23%</v>
      </c>
      <c r="C174" s="123"/>
      <c r="D174" s="94">
        <v>23</v>
      </c>
      <c r="E174" s="64" t="e">
        <v>#N/A</v>
      </c>
      <c r="F174" s="64" t="e">
        <v>#N/A</v>
      </c>
      <c r="G174" s="64">
        <v>54.598210976750458</v>
      </c>
      <c r="H174" s="64">
        <v>46.79846655150039</v>
      </c>
      <c r="I174" s="64" t="e">
        <v>#N/A</v>
      </c>
      <c r="J174" s="64">
        <v>41.673168836395597</v>
      </c>
      <c r="K174" s="64">
        <v>49.685401971030331</v>
      </c>
      <c r="L174" s="64">
        <v>45.724859847522794</v>
      </c>
      <c r="M174" s="64" t="e">
        <v>#N/A</v>
      </c>
      <c r="N174" s="64" t="e">
        <v>#N/A</v>
      </c>
      <c r="O174" s="64" t="e">
        <v>#N/A</v>
      </c>
      <c r="P174" s="64" t="e">
        <v>#N/A</v>
      </c>
      <c r="Q174" s="64" t="e">
        <v>#N/A</v>
      </c>
      <c r="R174" s="64" t="e">
        <v>#N/A</v>
      </c>
      <c r="S174" s="64">
        <v>60.491915826534971</v>
      </c>
      <c r="T174" s="64">
        <v>58.85814495736291</v>
      </c>
      <c r="U174" s="64">
        <v>27.262899999999998</v>
      </c>
      <c r="V174" s="64">
        <v>18.349699999999999</v>
      </c>
      <c r="W174" s="64">
        <v>21.590145758946278</v>
      </c>
      <c r="X174" s="64">
        <v>46.858234708015708</v>
      </c>
      <c r="Y174" s="64">
        <v>41.598636934667013</v>
      </c>
      <c r="Z174" s="64">
        <v>17.068886303442135</v>
      </c>
      <c r="AA174" s="64">
        <v>48.546497545764083</v>
      </c>
      <c r="AB174" s="64">
        <v>55.560293989556634</v>
      </c>
      <c r="AC174" s="64">
        <v>37.059832751931481</v>
      </c>
      <c r="AD174" s="64">
        <v>24.605238750896977</v>
      </c>
      <c r="AE174" s="64" t="e">
        <v>#N/A</v>
      </c>
      <c r="AF174" s="64">
        <v>20.635956012348693</v>
      </c>
      <c r="AG174" s="64" t="e">
        <v>#N/A</v>
      </c>
      <c r="AH174" s="64">
        <v>31.134489155907698</v>
      </c>
      <c r="AI174" s="64" t="e">
        <v>#N/A</v>
      </c>
      <c r="AJ174" s="64"/>
      <c r="AK174" s="64"/>
      <c r="AL174" s="64"/>
      <c r="AM174" s="107"/>
    </row>
    <row r="175" spans="1:39" x14ac:dyDescent="0.25">
      <c r="A175" s="52" t="str">
        <f>CONCATENATE(C170," - ",D175,"%")</f>
        <v>NOx emissions - 30%</v>
      </c>
      <c r="C175" s="123"/>
      <c r="D175" s="94">
        <v>30</v>
      </c>
      <c r="E175" s="64" t="e">
        <v>#N/A</v>
      </c>
      <c r="F175" s="64" t="e">
        <v>#N/A</v>
      </c>
      <c r="G175" s="64" t="e">
        <v>#N/A</v>
      </c>
      <c r="H175" s="64" t="e">
        <v>#N/A</v>
      </c>
      <c r="I175" s="64" t="e">
        <v>#N/A</v>
      </c>
      <c r="J175" s="64" t="e">
        <v>#N/A</v>
      </c>
      <c r="K175" s="64" t="e">
        <v>#N/A</v>
      </c>
      <c r="L175" s="64" t="e">
        <v>#N/A</v>
      </c>
      <c r="M175" s="64" t="e">
        <v>#N/A</v>
      </c>
      <c r="N175" s="64" t="e">
        <v>#N/A</v>
      </c>
      <c r="O175" s="64" t="e">
        <v>#N/A</v>
      </c>
      <c r="P175" s="64" t="e">
        <v>#N/A</v>
      </c>
      <c r="Q175" s="64" t="e">
        <v>#N/A</v>
      </c>
      <c r="R175" s="64" t="e">
        <v>#N/A</v>
      </c>
      <c r="S175" s="64" t="e">
        <v>#N/A</v>
      </c>
      <c r="T175" s="64" t="e">
        <v>#N/A</v>
      </c>
      <c r="U175" s="64" t="e">
        <v>#N/A</v>
      </c>
      <c r="V175" s="64" t="e">
        <v>#N/A</v>
      </c>
      <c r="W175" s="64" t="e">
        <v>#N/A</v>
      </c>
      <c r="X175" s="64" t="e">
        <v>#N/A</v>
      </c>
      <c r="Y175" s="64" t="e">
        <v>#N/A</v>
      </c>
      <c r="Z175" s="64" t="e">
        <v>#N/A</v>
      </c>
      <c r="AA175" s="64" t="e">
        <v>#N/A</v>
      </c>
      <c r="AB175" s="64" t="e">
        <v>#N/A</v>
      </c>
      <c r="AC175" s="64" t="e">
        <v>#N/A</v>
      </c>
      <c r="AD175" s="64" t="e">
        <v>#N/A</v>
      </c>
      <c r="AE175" s="64" t="e">
        <v>#N/A</v>
      </c>
      <c r="AF175" s="64" t="e">
        <v>#N/A</v>
      </c>
      <c r="AG175" s="64">
        <v>45.528083201927956</v>
      </c>
      <c r="AH175" s="64" t="e">
        <v>#N/A</v>
      </c>
      <c r="AI175" s="64" t="e">
        <v>#N/A</v>
      </c>
      <c r="AJ175" s="64"/>
      <c r="AK175" s="64"/>
      <c r="AL175" s="64"/>
      <c r="AM175" s="107"/>
    </row>
    <row r="176" spans="1:39" x14ac:dyDescent="0.25">
      <c r="A176" s="52" t="str">
        <f>CONCATENATE(C170," - ",D176,"%")</f>
        <v>NOx emissions - 40%</v>
      </c>
      <c r="C176" s="123"/>
      <c r="D176" s="94">
        <v>40</v>
      </c>
      <c r="E176" s="64" t="e">
        <v>#N/A</v>
      </c>
      <c r="F176" s="64" t="e">
        <v>#N/A</v>
      </c>
      <c r="G176" s="64">
        <v>47.358865040433415</v>
      </c>
      <c r="H176" s="64">
        <v>33.827760743166728</v>
      </c>
      <c r="I176" s="64" t="e">
        <v>#N/A</v>
      </c>
      <c r="J176" s="64">
        <v>28.386715494244232</v>
      </c>
      <c r="K176" s="64">
        <v>48.394972608194095</v>
      </c>
      <c r="L176" s="64">
        <v>40.415695122566646</v>
      </c>
      <c r="M176" s="64" t="e">
        <v>#N/A</v>
      </c>
      <c r="N176" s="64" t="e">
        <v>#N/A</v>
      </c>
      <c r="O176" s="64" t="e">
        <v>#N/A</v>
      </c>
      <c r="P176" s="64" t="e">
        <v>#N/A</v>
      </c>
      <c r="Q176" s="64" t="e">
        <v>#N/A</v>
      </c>
      <c r="R176" s="64" t="e">
        <v>#N/A</v>
      </c>
      <c r="S176" s="64">
        <v>50.073133468063872</v>
      </c>
      <c r="T176" s="64">
        <v>51.743696243231057</v>
      </c>
      <c r="U176" s="64">
        <v>16.549299999999999</v>
      </c>
      <c r="V176" s="64">
        <v>7.6944999999999997</v>
      </c>
      <c r="W176" s="64">
        <v>17.994774653393797</v>
      </c>
      <c r="X176" s="64">
        <v>41.762667584156453</v>
      </c>
      <c r="Y176" s="64">
        <v>34.702009778953759</v>
      </c>
      <c r="Z176" s="64">
        <v>16.414745996193702</v>
      </c>
      <c r="AA176" s="64">
        <v>39.080493047155173</v>
      </c>
      <c r="AB176" s="64">
        <v>47.632448522044044</v>
      </c>
      <c r="AC176" s="64">
        <v>29.500681673271821</v>
      </c>
      <c r="AD176" s="64">
        <v>17.286345202736918</v>
      </c>
      <c r="AE176" s="64" t="e">
        <v>#N/A</v>
      </c>
      <c r="AF176" s="64">
        <v>13.871178254512921</v>
      </c>
      <c r="AG176" s="64">
        <v>42.768494745104967</v>
      </c>
      <c r="AH176" s="64">
        <v>33.718792133715915</v>
      </c>
      <c r="AI176" s="64" t="e">
        <v>#N/A</v>
      </c>
      <c r="AJ176" s="64"/>
      <c r="AK176" s="64"/>
      <c r="AL176" s="64"/>
      <c r="AM176" s="107"/>
    </row>
    <row r="177" spans="1:39" x14ac:dyDescent="0.25">
      <c r="A177" s="52" t="str">
        <f>CONCATENATE(C170," - ",D177,"%")</f>
        <v>NOx emissions - 50%</v>
      </c>
      <c r="C177" s="123"/>
      <c r="D177" s="94">
        <v>50</v>
      </c>
      <c r="E177" s="64" t="e">
        <v>#N/A</v>
      </c>
      <c r="F177" s="64" t="e">
        <v>#N/A</v>
      </c>
      <c r="G177" s="64" t="e">
        <v>#N/A</v>
      </c>
      <c r="H177" s="64" t="e">
        <v>#N/A</v>
      </c>
      <c r="I177" s="64" t="e">
        <v>#N/A</v>
      </c>
      <c r="J177" s="64" t="e">
        <v>#N/A</v>
      </c>
      <c r="K177" s="64" t="e">
        <v>#N/A</v>
      </c>
      <c r="L177" s="64" t="e">
        <v>#N/A</v>
      </c>
      <c r="M177" s="64" t="e">
        <v>#N/A</v>
      </c>
      <c r="N177" s="64" t="e">
        <v>#N/A</v>
      </c>
      <c r="O177" s="64" t="e">
        <v>#N/A</v>
      </c>
      <c r="P177" s="64" t="e">
        <v>#N/A</v>
      </c>
      <c r="Q177" s="64" t="e">
        <v>#N/A</v>
      </c>
      <c r="R177" s="64" t="e">
        <v>#N/A</v>
      </c>
      <c r="S177" s="64" t="e">
        <v>#N/A</v>
      </c>
      <c r="T177" s="64" t="e">
        <v>#N/A</v>
      </c>
      <c r="U177" s="64" t="e">
        <v>#N/A</v>
      </c>
      <c r="V177" s="64" t="e">
        <v>#N/A</v>
      </c>
      <c r="W177" s="64" t="e">
        <v>#N/A</v>
      </c>
      <c r="X177" s="64" t="e">
        <v>#N/A</v>
      </c>
      <c r="Y177" s="64" t="e">
        <v>#N/A</v>
      </c>
      <c r="Z177" s="64" t="e">
        <v>#N/A</v>
      </c>
      <c r="AA177" s="64" t="e">
        <v>#N/A</v>
      </c>
      <c r="AB177" s="64" t="e">
        <v>#N/A</v>
      </c>
      <c r="AC177" s="64" t="e">
        <v>#N/A</v>
      </c>
      <c r="AD177" s="64" t="e">
        <v>#N/A</v>
      </c>
      <c r="AE177" s="64" t="e">
        <v>#N/A</v>
      </c>
      <c r="AF177" s="64" t="e">
        <v>#N/A</v>
      </c>
      <c r="AG177" s="64">
        <v>39.421665064877018</v>
      </c>
      <c r="AH177" s="64" t="e">
        <v>#N/A</v>
      </c>
      <c r="AI177" s="64" t="e">
        <v>#N/A</v>
      </c>
      <c r="AJ177" s="64"/>
      <c r="AK177" s="64"/>
      <c r="AL177" s="64"/>
      <c r="AM177" s="107"/>
    </row>
    <row r="178" spans="1:39" ht="15.75" thickBot="1" x14ac:dyDescent="0.3">
      <c r="A178" s="52" t="str">
        <f>CONCATENATE(C170," - ",D178,"%")</f>
        <v>NOx emissions - 60%</v>
      </c>
      <c r="C178" s="124"/>
      <c r="D178" s="95">
        <v>60</v>
      </c>
      <c r="E178" s="116">
        <v>43.63147962347098</v>
      </c>
      <c r="F178" s="116">
        <v>45.125963333025375</v>
      </c>
      <c r="G178" s="116" t="e">
        <v>#N/A</v>
      </c>
      <c r="H178" s="116" t="e">
        <v>#N/A</v>
      </c>
      <c r="I178" s="116" t="e">
        <v>#N/A</v>
      </c>
      <c r="J178" s="116" t="e">
        <v>#N/A</v>
      </c>
      <c r="K178" s="116" t="e">
        <v>#N/A</v>
      </c>
      <c r="L178" s="116" t="e">
        <v>#N/A</v>
      </c>
      <c r="M178" s="116" t="e">
        <v>#N/A</v>
      </c>
      <c r="N178" s="116" t="e">
        <v>#N/A</v>
      </c>
      <c r="O178" s="116" t="e">
        <v>#N/A</v>
      </c>
      <c r="P178" s="116" t="e">
        <v>#N/A</v>
      </c>
      <c r="Q178" s="116" t="e">
        <v>#N/A</v>
      </c>
      <c r="R178" s="116" t="e">
        <v>#N/A</v>
      </c>
      <c r="S178" s="116" t="e">
        <v>#N/A</v>
      </c>
      <c r="T178" s="116" t="e">
        <v>#N/A</v>
      </c>
      <c r="U178" s="116" t="e">
        <v>#N/A</v>
      </c>
      <c r="V178" s="116" t="e">
        <v>#N/A</v>
      </c>
      <c r="W178" s="116">
        <v>11.029571960763148</v>
      </c>
      <c r="X178" s="116" t="e">
        <v>#N/A</v>
      </c>
      <c r="Y178" s="116" t="e">
        <v>#N/A</v>
      </c>
      <c r="Z178" s="116" t="e">
        <v>#N/A</v>
      </c>
      <c r="AA178" s="116" t="e">
        <v>#N/A</v>
      </c>
      <c r="AB178" s="116" t="e">
        <v>#N/A</v>
      </c>
      <c r="AC178" s="116" t="e">
        <v>#N/A</v>
      </c>
      <c r="AD178" s="116" t="e">
        <v>#N/A</v>
      </c>
      <c r="AE178" s="116" t="e">
        <v>#N/A</v>
      </c>
      <c r="AF178" s="116" t="e">
        <v>#N/A</v>
      </c>
      <c r="AG178" s="116">
        <v>34.89912901672399</v>
      </c>
      <c r="AH178" s="116" t="e">
        <v>#N/A</v>
      </c>
      <c r="AI178" s="116" t="e">
        <v>#N/A</v>
      </c>
      <c r="AJ178" s="116"/>
      <c r="AK178" s="116"/>
      <c r="AL178" s="116"/>
      <c r="AM178" s="108"/>
    </row>
    <row r="179" spans="1:39" ht="19.5" thickBot="1" x14ac:dyDescent="0.35">
      <c r="C179" s="40" t="str">
        <f>List!$B$5</f>
        <v>Qtest (input)</v>
      </c>
      <c r="D179" s="45" t="s">
        <v>194</v>
      </c>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2"/>
    </row>
    <row r="180" spans="1:39" x14ac:dyDescent="0.25">
      <c r="A180" s="52" t="str">
        <f>CONCATENATE(C179," - ",D180,"%")</f>
        <v>Qtest (input) - 0%</v>
      </c>
      <c r="C180" s="122" t="s">
        <v>124</v>
      </c>
      <c r="D180" s="11">
        <v>0</v>
      </c>
      <c r="E180" s="20">
        <v>0.73534285627134122</v>
      </c>
      <c r="F180" s="20">
        <v>0.44435780810369468</v>
      </c>
      <c r="G180" s="20" t="e">
        <v>#N/A</v>
      </c>
      <c r="H180" s="20" t="e">
        <v>#N/A</v>
      </c>
      <c r="I180" s="20">
        <v>0.51873274952978909</v>
      </c>
      <c r="J180" s="20">
        <v>0.26154949509121672</v>
      </c>
      <c r="K180" s="20">
        <v>0.58925236527749858</v>
      </c>
      <c r="L180" s="20">
        <v>0.25196951563115211</v>
      </c>
      <c r="M180" s="20">
        <v>0.35839753079993053</v>
      </c>
      <c r="N180" s="20">
        <v>0.28294541905257675</v>
      </c>
      <c r="O180" s="20">
        <v>0.24521911795953669</v>
      </c>
      <c r="P180" s="20">
        <v>0.32067115425477871</v>
      </c>
      <c r="Q180" s="20" t="e">
        <v>#N/A</v>
      </c>
      <c r="R180" s="20" t="e">
        <v>#N/A</v>
      </c>
      <c r="S180" s="20">
        <v>1.1176698619237821</v>
      </c>
      <c r="T180" s="20">
        <v>1.111277617367306</v>
      </c>
      <c r="U180" s="20">
        <v>1.0751925923997918</v>
      </c>
      <c r="V180" s="20">
        <v>0.39800988946729127</v>
      </c>
      <c r="W180" s="20">
        <v>1.0664198809898717</v>
      </c>
      <c r="X180" s="20">
        <v>0.47600188445698405</v>
      </c>
      <c r="Y180" s="20">
        <v>0.2604255868864046</v>
      </c>
      <c r="Z180" s="20">
        <v>1.549633288807317</v>
      </c>
      <c r="AA180" s="20">
        <v>0.63718696361646332</v>
      </c>
      <c r="AB180" s="20">
        <v>1.2987562098175869</v>
      </c>
      <c r="AC180" s="20">
        <v>0.88237497965395273</v>
      </c>
      <c r="AD180" s="20">
        <v>0.93371988287350327</v>
      </c>
      <c r="AE180" s="20" t="e">
        <v>#N/A</v>
      </c>
      <c r="AF180" s="20">
        <v>0.38139632525698025</v>
      </c>
      <c r="AG180" s="20">
        <v>1.0455395199288375</v>
      </c>
      <c r="AH180" s="20">
        <v>0.57626528291157242</v>
      </c>
      <c r="AI180" s="20" t="e">
        <v>#N/A</v>
      </c>
      <c r="AJ180" s="20"/>
      <c r="AK180" s="20"/>
      <c r="AL180" s="20"/>
      <c r="AM180" s="21"/>
    </row>
    <row r="181" spans="1:39" x14ac:dyDescent="0.25">
      <c r="A181" s="52" t="str">
        <f>CONCATENATE(C179," - ",D181,"%")</f>
        <v>Qtest (input) - 10%</v>
      </c>
      <c r="C181" s="123"/>
      <c r="D181" s="94">
        <v>10</v>
      </c>
      <c r="E181" s="64" t="e">
        <v>#N/A</v>
      </c>
      <c r="F181" s="64" t="e">
        <v>#N/A</v>
      </c>
      <c r="G181" s="64" t="e">
        <v>#N/A</v>
      </c>
      <c r="H181" s="64" t="e">
        <v>#N/A</v>
      </c>
      <c r="I181" s="64" t="e">
        <v>#N/A</v>
      </c>
      <c r="J181" s="64" t="e">
        <v>#N/A</v>
      </c>
      <c r="K181" s="64" t="e">
        <v>#N/A</v>
      </c>
      <c r="L181" s="64" t="e">
        <v>#N/A</v>
      </c>
      <c r="M181" s="64" t="e">
        <v>#N/A</v>
      </c>
      <c r="N181" s="64" t="e">
        <v>#N/A</v>
      </c>
      <c r="O181" s="64" t="e">
        <v>#N/A</v>
      </c>
      <c r="P181" s="64" t="e">
        <v>#N/A</v>
      </c>
      <c r="Q181" s="64" t="e">
        <v>#N/A</v>
      </c>
      <c r="R181" s="64" t="e">
        <v>#N/A</v>
      </c>
      <c r="S181" s="64" t="e">
        <v>#N/A</v>
      </c>
      <c r="T181" s="64" t="e">
        <v>#N/A</v>
      </c>
      <c r="U181" s="64" t="e">
        <v>#N/A</v>
      </c>
      <c r="V181" s="64" t="e">
        <v>#N/A</v>
      </c>
      <c r="W181" s="64" t="e">
        <v>#N/A</v>
      </c>
      <c r="X181" s="64" t="e">
        <v>#N/A</v>
      </c>
      <c r="Y181" s="64" t="e">
        <v>#N/A</v>
      </c>
      <c r="Z181" s="64" t="e">
        <v>#N/A</v>
      </c>
      <c r="AA181" s="64" t="e">
        <v>#N/A</v>
      </c>
      <c r="AB181" s="64" t="e">
        <v>#N/A</v>
      </c>
      <c r="AC181" s="64" t="e">
        <v>#N/A</v>
      </c>
      <c r="AD181" s="64" t="e">
        <v>#N/A</v>
      </c>
      <c r="AE181" s="64" t="e">
        <v>#N/A</v>
      </c>
      <c r="AF181" s="64" t="e">
        <v>#N/A</v>
      </c>
      <c r="AG181" s="64" t="e">
        <v>#N/A</v>
      </c>
      <c r="AH181" s="64" t="e">
        <v>#N/A</v>
      </c>
      <c r="AI181" s="64" t="e">
        <v>#N/A</v>
      </c>
      <c r="AJ181" s="64"/>
      <c r="AK181" s="64"/>
      <c r="AL181" s="64"/>
      <c r="AM181" s="107"/>
    </row>
    <row r="182" spans="1:39" x14ac:dyDescent="0.25">
      <c r="A182" s="52" t="str">
        <f>CONCATENATE(C179," - ",D182,"%")</f>
        <v>Qtest (input) - 20%</v>
      </c>
      <c r="C182" s="123"/>
      <c r="D182" s="94">
        <v>20</v>
      </c>
      <c r="E182" s="64" t="e">
        <v>#N/A</v>
      </c>
      <c r="F182" s="64" t="e">
        <v>#N/A</v>
      </c>
      <c r="G182" s="64" t="e">
        <v>#N/A</v>
      </c>
      <c r="H182" s="64" t="e">
        <v>#N/A</v>
      </c>
      <c r="I182" s="64" t="e">
        <v>#N/A</v>
      </c>
      <c r="J182" s="64" t="e">
        <v>#N/A</v>
      </c>
      <c r="K182" s="64" t="e">
        <v>#N/A</v>
      </c>
      <c r="L182" s="64" t="e">
        <v>#N/A</v>
      </c>
      <c r="M182" s="64" t="e">
        <v>#N/A</v>
      </c>
      <c r="N182" s="64" t="e">
        <v>#N/A</v>
      </c>
      <c r="O182" s="64" t="e">
        <v>#N/A</v>
      </c>
      <c r="P182" s="64" t="e">
        <v>#N/A</v>
      </c>
      <c r="Q182" s="64" t="e">
        <v>#N/A</v>
      </c>
      <c r="R182" s="64" t="e">
        <v>#N/A</v>
      </c>
      <c r="S182" s="64" t="e">
        <v>#N/A</v>
      </c>
      <c r="T182" s="64" t="e">
        <v>#N/A</v>
      </c>
      <c r="U182" s="64" t="e">
        <v>#N/A</v>
      </c>
      <c r="V182" s="64" t="e">
        <v>#N/A</v>
      </c>
      <c r="W182" s="64" t="e">
        <v>#N/A</v>
      </c>
      <c r="X182" s="64" t="e">
        <v>#N/A</v>
      </c>
      <c r="Y182" s="64" t="e">
        <v>#N/A</v>
      </c>
      <c r="Z182" s="64" t="e">
        <v>#N/A</v>
      </c>
      <c r="AA182" s="64" t="e">
        <v>#N/A</v>
      </c>
      <c r="AB182" s="64" t="e">
        <v>#N/A</v>
      </c>
      <c r="AC182" s="64" t="e">
        <v>#N/A</v>
      </c>
      <c r="AD182" s="64" t="e">
        <v>#N/A</v>
      </c>
      <c r="AE182" s="64" t="e">
        <v>#N/A</v>
      </c>
      <c r="AF182" s="64" t="e">
        <v>#N/A</v>
      </c>
      <c r="AG182" s="64">
        <v>0.87074743501630358</v>
      </c>
      <c r="AH182" s="64" t="e">
        <v>#N/A</v>
      </c>
      <c r="AI182" s="64" t="e">
        <v>#N/A</v>
      </c>
      <c r="AJ182" s="64"/>
      <c r="AK182" s="64"/>
      <c r="AL182" s="64"/>
      <c r="AM182" s="107"/>
    </row>
    <row r="183" spans="1:39" x14ac:dyDescent="0.25">
      <c r="A183" s="52" t="str">
        <f>CONCATENATE(C179," - ",D183,"%")</f>
        <v>Qtest (input) - 23%</v>
      </c>
      <c r="C183" s="123"/>
      <c r="D183" s="94">
        <v>23</v>
      </c>
      <c r="E183" s="64" t="e">
        <v>#N/A</v>
      </c>
      <c r="F183" s="64" t="e">
        <v>#N/A</v>
      </c>
      <c r="G183" s="64" t="e">
        <v>#N/A</v>
      </c>
      <c r="H183" s="64" t="e">
        <v>#N/A</v>
      </c>
      <c r="I183" s="64" t="e">
        <v>#N/A</v>
      </c>
      <c r="J183" s="64">
        <v>0.22893817761021337</v>
      </c>
      <c r="K183" s="64">
        <v>0.58850433320075535</v>
      </c>
      <c r="L183" s="64">
        <v>0.22210900329724478</v>
      </c>
      <c r="M183" s="64" t="e">
        <v>#N/A</v>
      </c>
      <c r="N183" s="64" t="e">
        <v>#N/A</v>
      </c>
      <c r="O183" s="64" t="e">
        <v>#N/A</v>
      </c>
      <c r="P183" s="64" t="e">
        <v>#N/A</v>
      </c>
      <c r="Q183" s="64" t="e">
        <v>#N/A</v>
      </c>
      <c r="R183" s="64" t="e">
        <v>#N/A</v>
      </c>
      <c r="S183" s="64">
        <v>1.0419976290970379</v>
      </c>
      <c r="T183" s="64">
        <v>1.0282148538132783</v>
      </c>
      <c r="U183" s="64">
        <v>0.91021971145670655</v>
      </c>
      <c r="V183" s="64">
        <v>0.3791262972067499</v>
      </c>
      <c r="W183" s="64">
        <v>0.91794589249381475</v>
      </c>
      <c r="X183" s="64">
        <v>0.42993217655412463</v>
      </c>
      <c r="Y183" s="64">
        <v>0.22933939644515433</v>
      </c>
      <c r="Z183" s="64">
        <v>1.3731553501233922</v>
      </c>
      <c r="AA183" s="64">
        <v>0.60496837467592368</v>
      </c>
      <c r="AB183" s="64">
        <v>1.1710088588516898</v>
      </c>
      <c r="AC183" s="64">
        <v>0.9141895177842897</v>
      </c>
      <c r="AD183" s="64">
        <v>0.84454074357367159</v>
      </c>
      <c r="AE183" s="64" t="e">
        <v>#N/A</v>
      </c>
      <c r="AF183" s="64">
        <v>0.35088339540616459</v>
      </c>
      <c r="AG183" s="64" t="e">
        <v>#N/A</v>
      </c>
      <c r="AH183" s="64">
        <v>0.46539893269726934</v>
      </c>
      <c r="AI183" s="64" t="e">
        <v>#N/A</v>
      </c>
      <c r="AJ183" s="64"/>
      <c r="AK183" s="64"/>
      <c r="AL183" s="64"/>
      <c r="AM183" s="107"/>
    </row>
    <row r="184" spans="1:39" x14ac:dyDescent="0.25">
      <c r="A184" s="52" t="str">
        <f>CONCATENATE(C179," - ",D184,"%")</f>
        <v>Qtest (input) - 30%</v>
      </c>
      <c r="C184" s="123"/>
      <c r="D184" s="94">
        <v>30</v>
      </c>
      <c r="E184" s="64" t="e">
        <v>#N/A</v>
      </c>
      <c r="F184" s="64" t="e">
        <v>#N/A</v>
      </c>
      <c r="G184" s="64" t="e">
        <v>#N/A</v>
      </c>
      <c r="H184" s="64" t="e">
        <v>#N/A</v>
      </c>
      <c r="I184" s="64" t="e">
        <v>#N/A</v>
      </c>
      <c r="J184" s="64" t="e">
        <v>#N/A</v>
      </c>
      <c r="K184" s="64" t="e">
        <v>#N/A</v>
      </c>
      <c r="L184" s="64" t="e">
        <v>#N/A</v>
      </c>
      <c r="M184" s="64" t="e">
        <v>#N/A</v>
      </c>
      <c r="N184" s="64" t="e">
        <v>#N/A</v>
      </c>
      <c r="O184" s="64" t="e">
        <v>#N/A</v>
      </c>
      <c r="P184" s="64" t="e">
        <v>#N/A</v>
      </c>
      <c r="Q184" s="64" t="e">
        <v>#N/A</v>
      </c>
      <c r="R184" s="64" t="e">
        <v>#N/A</v>
      </c>
      <c r="S184" s="64" t="e">
        <v>#N/A</v>
      </c>
      <c r="T184" s="64" t="e">
        <v>#N/A</v>
      </c>
      <c r="U184" s="64" t="e">
        <v>#N/A</v>
      </c>
      <c r="V184" s="64" t="e">
        <v>#N/A</v>
      </c>
      <c r="W184" s="64" t="e">
        <v>#N/A</v>
      </c>
      <c r="X184" s="64" t="e">
        <v>#N/A</v>
      </c>
      <c r="Y184" s="64" t="e">
        <v>#N/A</v>
      </c>
      <c r="Z184" s="64" t="e">
        <v>#N/A</v>
      </c>
      <c r="AA184" s="64" t="e">
        <v>#N/A</v>
      </c>
      <c r="AB184" s="64" t="e">
        <v>#N/A</v>
      </c>
      <c r="AC184" s="64" t="e">
        <v>#N/A</v>
      </c>
      <c r="AD184" s="64" t="e">
        <v>#N/A</v>
      </c>
      <c r="AE184" s="64" t="e">
        <v>#N/A</v>
      </c>
      <c r="AF184" s="64" t="e">
        <v>#N/A</v>
      </c>
      <c r="AG184" s="64">
        <v>0.85837866952455455</v>
      </c>
      <c r="AH184" s="64" t="e">
        <v>#N/A</v>
      </c>
      <c r="AI184" s="64" t="e">
        <v>#N/A</v>
      </c>
      <c r="AJ184" s="64"/>
      <c r="AK184" s="64"/>
      <c r="AL184" s="64"/>
      <c r="AM184" s="107"/>
    </row>
    <row r="185" spans="1:39" x14ac:dyDescent="0.25">
      <c r="A185" s="52" t="str">
        <f>CONCATENATE(C179," - ",D185,"%")</f>
        <v>Qtest (input) - 40%</v>
      </c>
      <c r="C185" s="123"/>
      <c r="D185" s="94">
        <v>40</v>
      </c>
      <c r="E185" s="64" t="e">
        <v>#N/A</v>
      </c>
      <c r="F185" s="64" t="e">
        <v>#N/A</v>
      </c>
      <c r="G185" s="64" t="e">
        <v>#N/A</v>
      </c>
      <c r="H185" s="64" t="e">
        <v>#N/A</v>
      </c>
      <c r="I185" s="64">
        <v>0.44032541646494872</v>
      </c>
      <c r="J185" s="64">
        <v>0.21029499694207557</v>
      </c>
      <c r="K185" s="64">
        <v>0.55724572415446538</v>
      </c>
      <c r="L185" s="64">
        <v>0.20550257334485611</v>
      </c>
      <c r="M185" s="64" t="e">
        <v>#N/A</v>
      </c>
      <c r="N185" s="64" t="e">
        <v>#N/A</v>
      </c>
      <c r="O185" s="64" t="e">
        <v>#N/A</v>
      </c>
      <c r="P185" s="64" t="e">
        <v>#N/A</v>
      </c>
      <c r="Q185" s="64" t="e">
        <v>#N/A</v>
      </c>
      <c r="R185" s="64" t="e">
        <v>#N/A</v>
      </c>
      <c r="S185" s="64">
        <v>1.0146189597197861</v>
      </c>
      <c r="T185" s="64">
        <v>0.97164201210549894</v>
      </c>
      <c r="U185" s="64">
        <v>0.80848818879056028</v>
      </c>
      <c r="V185" s="64">
        <v>0.2860281743536352</v>
      </c>
      <c r="W185" s="64">
        <v>0.78341036045738233</v>
      </c>
      <c r="X185" s="64">
        <v>0.38884453207477343</v>
      </c>
      <c r="Y185" s="64">
        <v>0.21198684031500767</v>
      </c>
      <c r="Z185" s="64">
        <v>1.3218002984347699</v>
      </c>
      <c r="AA185" s="64">
        <v>0.54243691492369672</v>
      </c>
      <c r="AB185" s="64">
        <v>1.1030273990456403</v>
      </c>
      <c r="AC185" s="64">
        <v>0.74474414813300016</v>
      </c>
      <c r="AD185" s="64">
        <v>0.80982209417342499</v>
      </c>
      <c r="AE185" s="64" t="e">
        <v>#N/A</v>
      </c>
      <c r="AF185" s="64">
        <v>0.33651208696671053</v>
      </c>
      <c r="AG185" s="64">
        <v>0.80142950531539858</v>
      </c>
      <c r="AH185" s="64">
        <v>0.39908055055339675</v>
      </c>
      <c r="AI185" s="64" t="e">
        <v>#N/A</v>
      </c>
      <c r="AJ185" s="64"/>
      <c r="AK185" s="64"/>
      <c r="AL185" s="64"/>
      <c r="AM185" s="107"/>
    </row>
    <row r="186" spans="1:39" x14ac:dyDescent="0.25">
      <c r="A186" s="52" t="str">
        <f>CONCATENATE(C179," - ",D186,"%")</f>
        <v>Qtest (input) - 50%</v>
      </c>
      <c r="C186" s="123"/>
      <c r="D186" s="94">
        <v>50</v>
      </c>
      <c r="E186" s="64" t="e">
        <v>#N/A</v>
      </c>
      <c r="F186" s="64" t="e">
        <v>#N/A</v>
      </c>
      <c r="G186" s="64" t="e">
        <v>#N/A</v>
      </c>
      <c r="H186" s="64" t="e">
        <v>#N/A</v>
      </c>
      <c r="I186" s="64" t="e">
        <v>#N/A</v>
      </c>
      <c r="J186" s="64" t="e">
        <v>#N/A</v>
      </c>
      <c r="K186" s="64" t="e">
        <v>#N/A</v>
      </c>
      <c r="L186" s="64" t="e">
        <v>#N/A</v>
      </c>
      <c r="M186" s="64" t="e">
        <v>#N/A</v>
      </c>
      <c r="N186" s="64" t="e">
        <v>#N/A</v>
      </c>
      <c r="O186" s="64" t="e">
        <v>#N/A</v>
      </c>
      <c r="P186" s="64" t="e">
        <v>#N/A</v>
      </c>
      <c r="Q186" s="64" t="e">
        <v>#N/A</v>
      </c>
      <c r="R186" s="64" t="e">
        <v>#N/A</v>
      </c>
      <c r="S186" s="64" t="e">
        <v>#N/A</v>
      </c>
      <c r="T186" s="64" t="e">
        <v>#N/A</v>
      </c>
      <c r="U186" s="64" t="e">
        <v>#N/A</v>
      </c>
      <c r="V186" s="64" t="e">
        <v>#N/A</v>
      </c>
      <c r="W186" s="64" t="e">
        <v>#N/A</v>
      </c>
      <c r="X186" s="64" t="e">
        <v>#N/A</v>
      </c>
      <c r="Y186" s="64" t="e">
        <v>#N/A</v>
      </c>
      <c r="Z186" s="64" t="e">
        <v>#N/A</v>
      </c>
      <c r="AA186" s="64" t="e">
        <v>#N/A</v>
      </c>
      <c r="AB186" s="64" t="e">
        <v>#N/A</v>
      </c>
      <c r="AC186" s="64" t="e">
        <v>#N/A</v>
      </c>
      <c r="AD186" s="64" t="e">
        <v>#N/A</v>
      </c>
      <c r="AE186" s="64" t="e">
        <v>#N/A</v>
      </c>
      <c r="AF186" s="64" t="e">
        <v>#N/A</v>
      </c>
      <c r="AG186" s="64">
        <v>0.80356589881588425</v>
      </c>
      <c r="AH186" s="64" t="e">
        <v>#N/A</v>
      </c>
      <c r="AI186" s="64" t="e">
        <v>#N/A</v>
      </c>
      <c r="AJ186" s="64"/>
      <c r="AK186" s="64"/>
      <c r="AL186" s="64"/>
      <c r="AM186" s="107"/>
    </row>
    <row r="187" spans="1:39" ht="15.75" thickBot="1" x14ac:dyDescent="0.3">
      <c r="A187" s="52" t="str">
        <f>CONCATENATE(C179," - ",D187,"%")</f>
        <v>Qtest (input) - 60%</v>
      </c>
      <c r="C187" s="124"/>
      <c r="D187" s="95">
        <v>60</v>
      </c>
      <c r="E187" s="116">
        <v>0.58165036668174019</v>
      </c>
      <c r="F187" s="116">
        <v>0.38417413089193753</v>
      </c>
      <c r="G187" s="116" t="e">
        <v>#N/A</v>
      </c>
      <c r="H187" s="116" t="e">
        <v>#N/A</v>
      </c>
      <c r="I187" s="116" t="e">
        <v>#N/A</v>
      </c>
      <c r="J187" s="116" t="e">
        <v>#N/A</v>
      </c>
      <c r="K187" s="116" t="e">
        <v>#N/A</v>
      </c>
      <c r="L187" s="116" t="e">
        <v>#N/A</v>
      </c>
      <c r="M187" s="116" t="e">
        <v>#N/A</v>
      </c>
      <c r="N187" s="116" t="e">
        <v>#N/A</v>
      </c>
      <c r="O187" s="116" t="e">
        <v>#N/A</v>
      </c>
      <c r="P187" s="116" t="e">
        <v>#N/A</v>
      </c>
      <c r="Q187" s="116" t="e">
        <v>#N/A</v>
      </c>
      <c r="R187" s="116" t="e">
        <v>#N/A</v>
      </c>
      <c r="S187" s="116" t="e">
        <v>#N/A</v>
      </c>
      <c r="T187" s="116" t="e">
        <v>#N/A</v>
      </c>
      <c r="U187" s="116" t="e">
        <v>#N/A</v>
      </c>
      <c r="V187" s="116" t="e">
        <v>#N/A</v>
      </c>
      <c r="W187" s="116">
        <v>0.77195794578107702</v>
      </c>
      <c r="X187" s="116" t="e">
        <v>#N/A</v>
      </c>
      <c r="Y187" s="116" t="e">
        <v>#N/A</v>
      </c>
      <c r="Z187" s="116" t="e">
        <v>#N/A</v>
      </c>
      <c r="AA187" s="116" t="e">
        <v>#N/A</v>
      </c>
      <c r="AB187" s="116" t="e">
        <v>#N/A</v>
      </c>
      <c r="AC187" s="116" t="e">
        <v>#N/A</v>
      </c>
      <c r="AD187" s="116" t="e">
        <v>#N/A</v>
      </c>
      <c r="AE187" s="116" t="e">
        <v>#N/A</v>
      </c>
      <c r="AF187" s="116" t="e">
        <v>#N/A</v>
      </c>
      <c r="AG187" s="116">
        <v>0.79225322624023164</v>
      </c>
      <c r="AH187" s="116" t="e">
        <v>#N/A</v>
      </c>
      <c r="AI187" s="116" t="e">
        <v>#N/A</v>
      </c>
      <c r="AJ187" s="116"/>
      <c r="AK187" s="116"/>
      <c r="AL187" s="116"/>
      <c r="AM187" s="108"/>
    </row>
    <row r="188" spans="1:39" ht="19.5" thickBot="1" x14ac:dyDescent="0.35">
      <c r="C188" s="40" t="str">
        <f>List!$B$11</f>
        <v>Flue gases temperatures</v>
      </c>
      <c r="D188" s="45" t="s">
        <v>195</v>
      </c>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2"/>
    </row>
    <row r="189" spans="1:39" x14ac:dyDescent="0.25">
      <c r="A189" s="52" t="str">
        <f>CONCATENATE(C188," - ",D189,"%")</f>
        <v>Flue gases temperatures - 0%</v>
      </c>
      <c r="C189" s="122" t="s">
        <v>124</v>
      </c>
      <c r="D189" s="11">
        <v>0</v>
      </c>
      <c r="E189" s="20" t="e">
        <v>#N/A</v>
      </c>
      <c r="F189" s="20" t="e">
        <v>#N/A</v>
      </c>
      <c r="G189" s="20" t="e">
        <v>#N/A</v>
      </c>
      <c r="H189" s="20">
        <v>398</v>
      </c>
      <c r="I189" s="20">
        <v>104.2</v>
      </c>
      <c r="J189" s="20" t="e">
        <v>#N/A</v>
      </c>
      <c r="K189" s="20" t="e">
        <v>#N/A</v>
      </c>
      <c r="L189" s="20" t="e">
        <v>#N/A</v>
      </c>
      <c r="M189" s="20" t="e">
        <v>#N/A</v>
      </c>
      <c r="N189" s="20" t="e">
        <v>#N/A</v>
      </c>
      <c r="O189" s="20">
        <v>64.63</v>
      </c>
      <c r="P189" s="20">
        <v>94.87</v>
      </c>
      <c r="Q189" s="20" t="e">
        <v>#N/A</v>
      </c>
      <c r="R189" s="20" t="e">
        <v>#N/A</v>
      </c>
      <c r="S189" s="20" t="e">
        <v>#N/A</v>
      </c>
      <c r="T189" s="20" t="e">
        <v>#N/A</v>
      </c>
      <c r="U189" s="20">
        <v>77.400000000000006</v>
      </c>
      <c r="V189" s="20" t="e">
        <v>#N/A</v>
      </c>
      <c r="W189" s="20">
        <v>140</v>
      </c>
      <c r="X189" s="20" t="e">
        <v>#N/A</v>
      </c>
      <c r="Y189" s="20" t="e">
        <v>#N/A</v>
      </c>
      <c r="Z189" s="20" t="e">
        <v>#N/A</v>
      </c>
      <c r="AA189" s="20" t="e">
        <v>#N/A</v>
      </c>
      <c r="AB189" s="20" t="e">
        <v>#N/A</v>
      </c>
      <c r="AC189" s="20" t="e">
        <v>#N/A</v>
      </c>
      <c r="AD189" s="20" t="e">
        <v>#N/A</v>
      </c>
      <c r="AE189" s="20" t="e">
        <v>#N/A</v>
      </c>
      <c r="AF189" s="20" t="e">
        <v>#N/A</v>
      </c>
      <c r="AG189" s="20" t="e">
        <v>#N/A</v>
      </c>
      <c r="AH189" s="20">
        <v>260</v>
      </c>
      <c r="AI189" s="20" t="e">
        <v>#N/A</v>
      </c>
      <c r="AJ189" s="20"/>
      <c r="AK189" s="20"/>
      <c r="AL189" s="20"/>
      <c r="AM189" s="21"/>
    </row>
    <row r="190" spans="1:39" x14ac:dyDescent="0.25">
      <c r="A190" s="52" t="str">
        <f>CONCATENATE(C188," - ",D190,"%")</f>
        <v>Flue gases temperatures - 10%</v>
      </c>
      <c r="C190" s="123"/>
      <c r="D190" s="94">
        <v>10</v>
      </c>
      <c r="E190" s="64" t="e">
        <v>#N/A</v>
      </c>
      <c r="F190" s="64" t="e">
        <v>#N/A</v>
      </c>
      <c r="G190" s="64" t="e">
        <v>#N/A</v>
      </c>
      <c r="H190" s="64" t="e">
        <v>#N/A</v>
      </c>
      <c r="I190" s="64" t="e">
        <v>#N/A</v>
      </c>
      <c r="J190" s="64" t="e">
        <v>#N/A</v>
      </c>
      <c r="K190" s="64" t="e">
        <v>#N/A</v>
      </c>
      <c r="L190" s="64" t="e">
        <v>#N/A</v>
      </c>
      <c r="M190" s="64" t="e">
        <v>#N/A</v>
      </c>
      <c r="N190" s="64" t="e">
        <v>#N/A</v>
      </c>
      <c r="O190" s="64" t="e">
        <v>#N/A</v>
      </c>
      <c r="P190" s="64" t="e">
        <v>#N/A</v>
      </c>
      <c r="Q190" s="64" t="e">
        <v>#N/A</v>
      </c>
      <c r="R190" s="64" t="e">
        <v>#N/A</v>
      </c>
      <c r="S190" s="64" t="e">
        <v>#N/A</v>
      </c>
      <c r="T190" s="64" t="e">
        <v>#N/A</v>
      </c>
      <c r="U190" s="64" t="e">
        <v>#N/A</v>
      </c>
      <c r="V190" s="64" t="e">
        <v>#N/A</v>
      </c>
      <c r="W190" s="64" t="e">
        <v>#N/A</v>
      </c>
      <c r="X190" s="64" t="e">
        <v>#N/A</v>
      </c>
      <c r="Y190" s="64" t="e">
        <v>#N/A</v>
      </c>
      <c r="Z190" s="64" t="e">
        <v>#N/A</v>
      </c>
      <c r="AA190" s="64" t="e">
        <v>#N/A</v>
      </c>
      <c r="AB190" s="64" t="e">
        <v>#N/A</v>
      </c>
      <c r="AC190" s="64" t="e">
        <v>#N/A</v>
      </c>
      <c r="AD190" s="64" t="e">
        <v>#N/A</v>
      </c>
      <c r="AE190" s="64" t="e">
        <v>#N/A</v>
      </c>
      <c r="AF190" s="64" t="e">
        <v>#N/A</v>
      </c>
      <c r="AG190" s="64" t="e">
        <v>#N/A</v>
      </c>
      <c r="AH190" s="64" t="e">
        <v>#N/A</v>
      </c>
      <c r="AI190" s="64" t="e">
        <v>#N/A</v>
      </c>
      <c r="AJ190" s="64"/>
      <c r="AK190" s="64"/>
      <c r="AL190" s="64"/>
      <c r="AM190" s="107"/>
    </row>
    <row r="191" spans="1:39" x14ac:dyDescent="0.25">
      <c r="A191" s="52" t="str">
        <f>CONCATENATE(C188," - ",D191,"%")</f>
        <v>Flue gases temperatures - 20%</v>
      </c>
      <c r="C191" s="123"/>
      <c r="D191" s="94">
        <v>20</v>
      </c>
      <c r="E191" s="64" t="e">
        <v>#N/A</v>
      </c>
      <c r="F191" s="64" t="e">
        <v>#N/A</v>
      </c>
      <c r="G191" s="64" t="e">
        <v>#N/A</v>
      </c>
      <c r="H191" s="64" t="e">
        <v>#N/A</v>
      </c>
      <c r="I191" s="64" t="e">
        <v>#N/A</v>
      </c>
      <c r="J191" s="64" t="e">
        <v>#N/A</v>
      </c>
      <c r="K191" s="64" t="e">
        <v>#N/A</v>
      </c>
      <c r="L191" s="64" t="e">
        <v>#N/A</v>
      </c>
      <c r="M191" s="64" t="e">
        <v>#N/A</v>
      </c>
      <c r="N191" s="64" t="e">
        <v>#N/A</v>
      </c>
      <c r="O191" s="64" t="e">
        <v>#N/A</v>
      </c>
      <c r="P191" s="64" t="e">
        <v>#N/A</v>
      </c>
      <c r="Q191" s="64" t="e">
        <v>#N/A</v>
      </c>
      <c r="R191" s="64" t="e">
        <v>#N/A</v>
      </c>
      <c r="S191" s="64" t="e">
        <v>#N/A</v>
      </c>
      <c r="T191" s="64" t="e">
        <v>#N/A</v>
      </c>
      <c r="U191" s="64" t="e">
        <v>#N/A</v>
      </c>
      <c r="V191" s="64" t="e">
        <v>#N/A</v>
      </c>
      <c r="W191" s="64" t="e">
        <v>#N/A</v>
      </c>
      <c r="X191" s="64" t="e">
        <v>#N/A</v>
      </c>
      <c r="Y191" s="64" t="e">
        <v>#N/A</v>
      </c>
      <c r="Z191" s="64" t="e">
        <v>#N/A</v>
      </c>
      <c r="AA191" s="64" t="e">
        <v>#N/A</v>
      </c>
      <c r="AB191" s="64" t="e">
        <v>#N/A</v>
      </c>
      <c r="AC191" s="64" t="e">
        <v>#N/A</v>
      </c>
      <c r="AD191" s="64" t="e">
        <v>#N/A</v>
      </c>
      <c r="AE191" s="64" t="e">
        <v>#N/A</v>
      </c>
      <c r="AF191" s="64" t="e">
        <v>#N/A</v>
      </c>
      <c r="AG191" s="64" t="e">
        <v>#N/A</v>
      </c>
      <c r="AH191" s="64" t="e">
        <v>#N/A</v>
      </c>
      <c r="AI191" s="64" t="e">
        <v>#N/A</v>
      </c>
      <c r="AJ191" s="64"/>
      <c r="AK191" s="64"/>
      <c r="AL191" s="64"/>
      <c r="AM191" s="107"/>
    </row>
    <row r="192" spans="1:39" x14ac:dyDescent="0.25">
      <c r="A192" s="52" t="str">
        <f>CONCATENATE(C188," - ",D192,"%")</f>
        <v>Flue gases temperatures - 23%</v>
      </c>
      <c r="C192" s="123"/>
      <c r="D192" s="94">
        <v>23</v>
      </c>
      <c r="E192" s="64" t="e">
        <v>#N/A</v>
      </c>
      <c r="F192" s="64" t="e">
        <v>#N/A</v>
      </c>
      <c r="G192" s="64" t="e">
        <v>#N/A</v>
      </c>
      <c r="H192" s="64">
        <v>405</v>
      </c>
      <c r="I192" s="64">
        <v>97.66</v>
      </c>
      <c r="J192" s="64" t="e">
        <v>#N/A</v>
      </c>
      <c r="K192" s="64" t="e">
        <v>#N/A</v>
      </c>
      <c r="L192" s="64" t="e">
        <v>#N/A</v>
      </c>
      <c r="M192" s="64" t="e">
        <v>#N/A</v>
      </c>
      <c r="N192" s="64" t="e">
        <v>#N/A</v>
      </c>
      <c r="O192" s="64">
        <v>77.16</v>
      </c>
      <c r="P192" s="64">
        <v>96.44</v>
      </c>
      <c r="Q192" s="64" t="e">
        <v>#N/A</v>
      </c>
      <c r="R192" s="64" t="e">
        <v>#N/A</v>
      </c>
      <c r="S192" s="64" t="e">
        <v>#N/A</v>
      </c>
      <c r="T192" s="64" t="e">
        <v>#N/A</v>
      </c>
      <c r="U192" s="64">
        <v>90.8</v>
      </c>
      <c r="V192" s="64" t="e">
        <v>#N/A</v>
      </c>
      <c r="W192" s="64">
        <v>143.80000000000001</v>
      </c>
      <c r="X192" s="64" t="e">
        <v>#N/A</v>
      </c>
      <c r="Y192" s="64" t="e">
        <v>#N/A</v>
      </c>
      <c r="Z192" s="64" t="e">
        <v>#N/A</v>
      </c>
      <c r="AA192" s="64" t="e">
        <v>#N/A</v>
      </c>
      <c r="AB192" s="64" t="e">
        <v>#N/A</v>
      </c>
      <c r="AC192" s="64" t="e">
        <v>#N/A</v>
      </c>
      <c r="AD192" s="64" t="e">
        <v>#N/A</v>
      </c>
      <c r="AE192" s="64" t="e">
        <v>#N/A</v>
      </c>
      <c r="AF192" s="64" t="e">
        <v>#N/A</v>
      </c>
      <c r="AG192" s="64" t="e">
        <v>#N/A</v>
      </c>
      <c r="AH192" s="64">
        <v>280</v>
      </c>
      <c r="AI192" s="64" t="e">
        <v>#N/A</v>
      </c>
      <c r="AJ192" s="64"/>
      <c r="AK192" s="64"/>
      <c r="AL192" s="64"/>
      <c r="AM192" s="107"/>
    </row>
    <row r="193" spans="1:39" x14ac:dyDescent="0.25">
      <c r="A193" s="52" t="str">
        <f>CONCATENATE(C188," - ",D193,"%")</f>
        <v>Flue gases temperatures - 30%</v>
      </c>
      <c r="C193" s="123"/>
      <c r="D193" s="94">
        <v>30</v>
      </c>
      <c r="E193" s="64" t="e">
        <v>#N/A</v>
      </c>
      <c r="F193" s="64" t="e">
        <v>#N/A</v>
      </c>
      <c r="G193" s="64" t="e">
        <v>#N/A</v>
      </c>
      <c r="H193" s="64" t="e">
        <v>#N/A</v>
      </c>
      <c r="I193" s="64" t="e">
        <v>#N/A</v>
      </c>
      <c r="J193" s="64" t="e">
        <v>#N/A</v>
      </c>
      <c r="K193" s="64" t="e">
        <v>#N/A</v>
      </c>
      <c r="L193" s="64" t="e">
        <v>#N/A</v>
      </c>
      <c r="M193" s="64" t="e">
        <v>#N/A</v>
      </c>
      <c r="N193" s="64" t="e">
        <v>#N/A</v>
      </c>
      <c r="O193" s="64" t="e">
        <v>#N/A</v>
      </c>
      <c r="P193" s="64" t="e">
        <v>#N/A</v>
      </c>
      <c r="Q193" s="64" t="e">
        <v>#N/A</v>
      </c>
      <c r="R193" s="64" t="e">
        <v>#N/A</v>
      </c>
      <c r="S193" s="64" t="e">
        <v>#N/A</v>
      </c>
      <c r="T193" s="64" t="e">
        <v>#N/A</v>
      </c>
      <c r="U193" s="64" t="e">
        <v>#N/A</v>
      </c>
      <c r="V193" s="64" t="e">
        <v>#N/A</v>
      </c>
      <c r="W193" s="64" t="e">
        <v>#N/A</v>
      </c>
      <c r="X193" s="64" t="e">
        <v>#N/A</v>
      </c>
      <c r="Y193" s="64" t="e">
        <v>#N/A</v>
      </c>
      <c r="Z193" s="64" t="e">
        <v>#N/A</v>
      </c>
      <c r="AA193" s="64" t="e">
        <v>#N/A</v>
      </c>
      <c r="AB193" s="64" t="e">
        <v>#N/A</v>
      </c>
      <c r="AC193" s="64" t="e">
        <v>#N/A</v>
      </c>
      <c r="AD193" s="64" t="e">
        <v>#N/A</v>
      </c>
      <c r="AE193" s="64" t="e">
        <v>#N/A</v>
      </c>
      <c r="AF193" s="64" t="e">
        <v>#N/A</v>
      </c>
      <c r="AG193" s="64" t="e">
        <v>#N/A</v>
      </c>
      <c r="AH193" s="64" t="e">
        <v>#N/A</v>
      </c>
      <c r="AI193" s="64" t="e">
        <v>#N/A</v>
      </c>
      <c r="AJ193" s="64"/>
      <c r="AK193" s="64"/>
      <c r="AL193" s="64"/>
      <c r="AM193" s="107"/>
    </row>
    <row r="194" spans="1:39" x14ac:dyDescent="0.25">
      <c r="A194" s="52" t="str">
        <f>CONCATENATE(C188," - ",D194,"%")</f>
        <v>Flue gases temperatures - 40%</v>
      </c>
      <c r="C194" s="123"/>
      <c r="D194" s="94">
        <v>40</v>
      </c>
      <c r="E194" s="64" t="e">
        <v>#N/A</v>
      </c>
      <c r="F194" s="64" t="e">
        <v>#N/A</v>
      </c>
      <c r="G194" s="64" t="e">
        <v>#N/A</v>
      </c>
      <c r="H194" s="64">
        <v>409</v>
      </c>
      <c r="I194" s="64">
        <v>106.23</v>
      </c>
      <c r="J194" s="64" t="e">
        <v>#N/A</v>
      </c>
      <c r="K194" s="64" t="e">
        <v>#N/A</v>
      </c>
      <c r="L194" s="64" t="e">
        <v>#N/A</v>
      </c>
      <c r="M194" s="64" t="e">
        <v>#N/A</v>
      </c>
      <c r="N194" s="64" t="e">
        <v>#N/A</v>
      </c>
      <c r="O194" s="64">
        <v>79.11</v>
      </c>
      <c r="P194" s="64">
        <v>88.31</v>
      </c>
      <c r="Q194" s="64" t="e">
        <v>#N/A</v>
      </c>
      <c r="R194" s="64" t="e">
        <v>#N/A</v>
      </c>
      <c r="S194" s="64" t="e">
        <v>#N/A</v>
      </c>
      <c r="T194" s="64" t="e">
        <v>#N/A</v>
      </c>
      <c r="U194" s="64">
        <v>97.2</v>
      </c>
      <c r="V194" s="64" t="e">
        <v>#N/A</v>
      </c>
      <c r="W194" s="64">
        <v>152</v>
      </c>
      <c r="X194" s="64" t="e">
        <v>#N/A</v>
      </c>
      <c r="Y194" s="64" t="e">
        <v>#N/A</v>
      </c>
      <c r="Z194" s="64" t="e">
        <v>#N/A</v>
      </c>
      <c r="AA194" s="64" t="e">
        <v>#N/A</v>
      </c>
      <c r="AB194" s="64" t="e">
        <v>#N/A</v>
      </c>
      <c r="AC194" s="64" t="e">
        <v>#N/A</v>
      </c>
      <c r="AD194" s="64" t="e">
        <v>#N/A</v>
      </c>
      <c r="AE194" s="64" t="e">
        <v>#N/A</v>
      </c>
      <c r="AF194" s="64" t="e">
        <v>#N/A</v>
      </c>
      <c r="AG194" s="64" t="e">
        <v>#N/A</v>
      </c>
      <c r="AH194" s="64">
        <v>309</v>
      </c>
      <c r="AI194" s="64" t="e">
        <v>#N/A</v>
      </c>
      <c r="AJ194" s="64"/>
      <c r="AK194" s="64"/>
      <c r="AL194" s="64"/>
      <c r="AM194" s="107"/>
    </row>
    <row r="195" spans="1:39" x14ac:dyDescent="0.25">
      <c r="A195" s="52" t="str">
        <f>CONCATENATE(C188," - ",D195,"%")</f>
        <v>Flue gases temperatures - 50%</v>
      </c>
      <c r="C195" s="123"/>
      <c r="D195" s="94">
        <v>50</v>
      </c>
      <c r="E195" s="64" t="e">
        <v>#N/A</v>
      </c>
      <c r="F195" s="64" t="e">
        <v>#N/A</v>
      </c>
      <c r="G195" s="64" t="e">
        <v>#N/A</v>
      </c>
      <c r="H195" s="64" t="e">
        <v>#N/A</v>
      </c>
      <c r="I195" s="64" t="e">
        <v>#N/A</v>
      </c>
      <c r="J195" s="64" t="e">
        <v>#N/A</v>
      </c>
      <c r="K195" s="64" t="e">
        <v>#N/A</v>
      </c>
      <c r="L195" s="64" t="e">
        <v>#N/A</v>
      </c>
      <c r="M195" s="64" t="e">
        <v>#N/A</v>
      </c>
      <c r="N195" s="64" t="e">
        <v>#N/A</v>
      </c>
      <c r="O195" s="64" t="e">
        <v>#N/A</v>
      </c>
      <c r="P195" s="64" t="e">
        <v>#N/A</v>
      </c>
      <c r="Q195" s="64" t="e">
        <v>#N/A</v>
      </c>
      <c r="R195" s="64" t="e">
        <v>#N/A</v>
      </c>
      <c r="S195" s="64" t="e">
        <v>#N/A</v>
      </c>
      <c r="T195" s="64" t="e">
        <v>#N/A</v>
      </c>
      <c r="U195" s="64" t="e">
        <v>#N/A</v>
      </c>
      <c r="V195" s="64" t="e">
        <v>#N/A</v>
      </c>
      <c r="W195" s="64" t="e">
        <v>#N/A</v>
      </c>
      <c r="X195" s="64" t="e">
        <v>#N/A</v>
      </c>
      <c r="Y195" s="64" t="e">
        <v>#N/A</v>
      </c>
      <c r="Z195" s="64" t="e">
        <v>#N/A</v>
      </c>
      <c r="AA195" s="64" t="e">
        <v>#N/A</v>
      </c>
      <c r="AB195" s="64" t="e">
        <v>#N/A</v>
      </c>
      <c r="AC195" s="64" t="e">
        <v>#N/A</v>
      </c>
      <c r="AD195" s="64" t="e">
        <v>#N/A</v>
      </c>
      <c r="AE195" s="64" t="e">
        <v>#N/A</v>
      </c>
      <c r="AF195" s="64" t="e">
        <v>#N/A</v>
      </c>
      <c r="AG195" s="64" t="e">
        <v>#N/A</v>
      </c>
      <c r="AH195" s="64" t="e">
        <v>#N/A</v>
      </c>
      <c r="AI195" s="64" t="e">
        <v>#N/A</v>
      </c>
      <c r="AJ195" s="64"/>
      <c r="AK195" s="64"/>
      <c r="AL195" s="64"/>
      <c r="AM195" s="107"/>
    </row>
    <row r="196" spans="1:39" ht="15.75" thickBot="1" x14ac:dyDescent="0.3">
      <c r="A196" s="52" t="str">
        <f>CONCATENATE(C188," - ",D196,"%")</f>
        <v>Flue gases temperatures - 60%</v>
      </c>
      <c r="C196" s="124"/>
      <c r="D196" s="95">
        <v>60</v>
      </c>
      <c r="E196" s="116" t="e">
        <v>#N/A</v>
      </c>
      <c r="F196" s="116" t="e">
        <v>#N/A</v>
      </c>
      <c r="G196" s="116" t="e">
        <v>#N/A</v>
      </c>
      <c r="H196" s="116" t="e">
        <v>#N/A</v>
      </c>
      <c r="I196" s="116" t="e">
        <v>#N/A</v>
      </c>
      <c r="J196" s="116" t="e">
        <v>#N/A</v>
      </c>
      <c r="K196" s="116" t="e">
        <v>#N/A</v>
      </c>
      <c r="L196" s="116" t="e">
        <v>#N/A</v>
      </c>
      <c r="M196" s="116" t="e">
        <v>#N/A</v>
      </c>
      <c r="N196" s="116" t="e">
        <v>#N/A</v>
      </c>
      <c r="O196" s="116" t="e">
        <v>#N/A</v>
      </c>
      <c r="P196" s="116" t="e">
        <v>#N/A</v>
      </c>
      <c r="Q196" s="116" t="e">
        <v>#N/A</v>
      </c>
      <c r="R196" s="116" t="e">
        <v>#N/A</v>
      </c>
      <c r="S196" s="116" t="e">
        <v>#N/A</v>
      </c>
      <c r="T196" s="116" t="e">
        <v>#N/A</v>
      </c>
      <c r="U196" s="116" t="e">
        <v>#N/A</v>
      </c>
      <c r="V196" s="116" t="e">
        <v>#N/A</v>
      </c>
      <c r="W196" s="116">
        <v>156</v>
      </c>
      <c r="X196" s="116" t="e">
        <v>#N/A</v>
      </c>
      <c r="Y196" s="116" t="e">
        <v>#N/A</v>
      </c>
      <c r="Z196" s="116" t="e">
        <v>#N/A</v>
      </c>
      <c r="AA196" s="116" t="e">
        <v>#N/A</v>
      </c>
      <c r="AB196" s="116" t="e">
        <v>#N/A</v>
      </c>
      <c r="AC196" s="116" t="e">
        <v>#N/A</v>
      </c>
      <c r="AD196" s="116" t="e">
        <v>#N/A</v>
      </c>
      <c r="AE196" s="116" t="e">
        <v>#N/A</v>
      </c>
      <c r="AF196" s="116" t="e">
        <v>#N/A</v>
      </c>
      <c r="AG196" s="116" t="e">
        <v>#N/A</v>
      </c>
      <c r="AH196" s="116" t="e">
        <v>#N/A</v>
      </c>
      <c r="AI196" s="116" t="e">
        <v>#N/A</v>
      </c>
      <c r="AJ196" s="116"/>
      <c r="AK196" s="116"/>
      <c r="AL196" s="116"/>
      <c r="AM196" s="108"/>
    </row>
    <row r="197" spans="1:39" ht="19.5" thickBot="1" x14ac:dyDescent="0.35">
      <c r="C197" s="40" t="str">
        <f>List!$B$9</f>
        <v>CO2 emissions</v>
      </c>
      <c r="D197" s="45" t="s">
        <v>196</v>
      </c>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2"/>
    </row>
    <row r="198" spans="1:39" x14ac:dyDescent="0.25">
      <c r="A198" s="52" t="str">
        <f>CONCATENATE(C197," - ",D198,"%")</f>
        <v>CO2 emissions - 0%</v>
      </c>
      <c r="C198" s="122" t="s">
        <v>124</v>
      </c>
      <c r="D198" s="11">
        <v>0</v>
      </c>
      <c r="E198" s="20">
        <v>1.6</v>
      </c>
      <c r="F198" s="20">
        <v>1.277517045454545</v>
      </c>
      <c r="G198" s="20">
        <v>1.7</v>
      </c>
      <c r="H198" s="20">
        <v>1</v>
      </c>
      <c r="I198" s="20">
        <v>2.0299999999999998</v>
      </c>
      <c r="J198" s="20">
        <v>2.42</v>
      </c>
      <c r="K198" s="20">
        <v>1.6853500000000006</v>
      </c>
      <c r="L198" s="20">
        <v>1.0101492537313435</v>
      </c>
      <c r="M198" s="20">
        <v>1.4</v>
      </c>
      <c r="N198" s="20">
        <v>0.91</v>
      </c>
      <c r="O198" s="20">
        <v>1.18</v>
      </c>
      <c r="P198" s="20">
        <v>2.33</v>
      </c>
      <c r="Q198" s="20" t="e">
        <v>#N/A</v>
      </c>
      <c r="R198" s="20" t="e">
        <v>#N/A</v>
      </c>
      <c r="S198" s="20">
        <v>2.7</v>
      </c>
      <c r="T198" s="20">
        <v>2.650646766169154</v>
      </c>
      <c r="U198" s="20">
        <v>3.85</v>
      </c>
      <c r="V198" s="20">
        <v>1.7099</v>
      </c>
      <c r="W198" s="20">
        <v>1.72</v>
      </c>
      <c r="X198" s="20">
        <v>1.5150000000000001</v>
      </c>
      <c r="Y198" s="20">
        <v>1.02</v>
      </c>
      <c r="Z198" s="20">
        <v>1.6475747508305629</v>
      </c>
      <c r="AA198" s="20">
        <v>1.0373089700996661</v>
      </c>
      <c r="AB198" s="20">
        <v>2.64</v>
      </c>
      <c r="AC198" s="20">
        <v>0.245</v>
      </c>
      <c r="AD198" s="20">
        <v>2.3538805970149244</v>
      </c>
      <c r="AE198" s="20" t="e">
        <v>#N/A</v>
      </c>
      <c r="AF198" s="20">
        <v>1.2400833333333332</v>
      </c>
      <c r="AG198" s="20">
        <v>1.3503993344425973</v>
      </c>
      <c r="AH198" s="20">
        <v>0.8</v>
      </c>
      <c r="AI198" s="20" t="e">
        <v>#N/A</v>
      </c>
      <c r="AJ198" s="20"/>
      <c r="AK198" s="20"/>
      <c r="AL198" s="20"/>
      <c r="AM198" s="21"/>
    </row>
    <row r="199" spans="1:39" x14ac:dyDescent="0.25">
      <c r="A199" s="52" t="str">
        <f>CONCATENATE(C197," - ",D199,"%")</f>
        <v>CO2 emissions - 10%</v>
      </c>
      <c r="C199" s="123"/>
      <c r="D199" s="94">
        <v>10</v>
      </c>
      <c r="E199" s="64" t="e">
        <v>#N/A</v>
      </c>
      <c r="F199" s="64" t="e">
        <v>#N/A</v>
      </c>
      <c r="G199" s="64" t="e">
        <v>#N/A</v>
      </c>
      <c r="H199" s="64" t="e">
        <v>#N/A</v>
      </c>
      <c r="I199" s="64" t="e">
        <v>#N/A</v>
      </c>
      <c r="J199" s="64" t="e">
        <v>#N/A</v>
      </c>
      <c r="K199" s="64" t="e">
        <v>#N/A</v>
      </c>
      <c r="L199" s="64" t="e">
        <v>#N/A</v>
      </c>
      <c r="M199" s="64" t="e">
        <v>#N/A</v>
      </c>
      <c r="N199" s="64" t="e">
        <v>#N/A</v>
      </c>
      <c r="O199" s="64" t="e">
        <v>#N/A</v>
      </c>
      <c r="P199" s="64" t="e">
        <v>#N/A</v>
      </c>
      <c r="Q199" s="64" t="e">
        <v>#N/A</v>
      </c>
      <c r="R199" s="64" t="e">
        <v>#N/A</v>
      </c>
      <c r="S199" s="64" t="e">
        <v>#N/A</v>
      </c>
      <c r="T199" s="64" t="e">
        <v>#N/A</v>
      </c>
      <c r="U199" s="64" t="e">
        <v>#N/A</v>
      </c>
      <c r="V199" s="64" t="e">
        <v>#N/A</v>
      </c>
      <c r="W199" s="64" t="e">
        <v>#N/A</v>
      </c>
      <c r="X199" s="64" t="e">
        <v>#N/A</v>
      </c>
      <c r="Y199" s="64" t="e">
        <v>#N/A</v>
      </c>
      <c r="Z199" s="64" t="e">
        <v>#N/A</v>
      </c>
      <c r="AA199" s="64" t="e">
        <v>#N/A</v>
      </c>
      <c r="AB199" s="64" t="e">
        <v>#N/A</v>
      </c>
      <c r="AC199" s="64" t="e">
        <v>#N/A</v>
      </c>
      <c r="AD199" s="64" t="e">
        <v>#N/A</v>
      </c>
      <c r="AE199" s="64" t="e">
        <v>#N/A</v>
      </c>
      <c r="AF199" s="64" t="e">
        <v>#N/A</v>
      </c>
      <c r="AG199" s="64" t="e">
        <v>#N/A</v>
      </c>
      <c r="AH199" s="64" t="e">
        <v>#N/A</v>
      </c>
      <c r="AI199" s="64" t="e">
        <v>#N/A</v>
      </c>
      <c r="AJ199" s="64"/>
      <c r="AK199" s="64"/>
      <c r="AL199" s="64"/>
      <c r="AM199" s="107"/>
    </row>
    <row r="200" spans="1:39" x14ac:dyDescent="0.25">
      <c r="A200" s="52" t="str">
        <f>CONCATENATE(C197," - ",D200,"%")</f>
        <v>CO2 emissions - 20%</v>
      </c>
      <c r="C200" s="123"/>
      <c r="D200" s="94">
        <v>20</v>
      </c>
      <c r="E200" s="64" t="e">
        <v>#N/A</v>
      </c>
      <c r="F200" s="64" t="e">
        <v>#N/A</v>
      </c>
      <c r="G200" s="64" t="e">
        <v>#N/A</v>
      </c>
      <c r="H200" s="64" t="e">
        <v>#N/A</v>
      </c>
      <c r="I200" s="64" t="e">
        <v>#N/A</v>
      </c>
      <c r="J200" s="64" t="e">
        <v>#N/A</v>
      </c>
      <c r="K200" s="64" t="e">
        <v>#N/A</v>
      </c>
      <c r="L200" s="64" t="e">
        <v>#N/A</v>
      </c>
      <c r="M200" s="64" t="e">
        <v>#N/A</v>
      </c>
      <c r="N200" s="64" t="e">
        <v>#N/A</v>
      </c>
      <c r="O200" s="64" t="e">
        <v>#N/A</v>
      </c>
      <c r="P200" s="64" t="e">
        <v>#N/A</v>
      </c>
      <c r="Q200" s="64" t="e">
        <v>#N/A</v>
      </c>
      <c r="R200" s="64" t="e">
        <v>#N/A</v>
      </c>
      <c r="S200" s="64" t="e">
        <v>#N/A</v>
      </c>
      <c r="T200" s="64" t="e">
        <v>#N/A</v>
      </c>
      <c r="U200" s="64" t="e">
        <v>#N/A</v>
      </c>
      <c r="V200" s="64" t="e">
        <v>#N/A</v>
      </c>
      <c r="W200" s="64" t="e">
        <v>#N/A</v>
      </c>
      <c r="X200" s="64" t="e">
        <v>#N/A</v>
      </c>
      <c r="Y200" s="64" t="e">
        <v>#N/A</v>
      </c>
      <c r="Z200" s="64" t="e">
        <v>#N/A</v>
      </c>
      <c r="AA200" s="64" t="e">
        <v>#N/A</v>
      </c>
      <c r="AB200" s="64" t="e">
        <v>#N/A</v>
      </c>
      <c r="AC200" s="64" t="e">
        <v>#N/A</v>
      </c>
      <c r="AD200" s="64" t="e">
        <v>#N/A</v>
      </c>
      <c r="AE200" s="64" t="e">
        <v>#N/A</v>
      </c>
      <c r="AF200" s="64" t="e">
        <v>#N/A</v>
      </c>
      <c r="AG200" s="64">
        <v>1.0983754716981142</v>
      </c>
      <c r="AH200" s="64" t="e">
        <v>#N/A</v>
      </c>
      <c r="AI200" s="64" t="e">
        <v>#N/A</v>
      </c>
      <c r="AJ200" s="64"/>
      <c r="AK200" s="64"/>
      <c r="AL200" s="64"/>
      <c r="AM200" s="107"/>
    </row>
    <row r="201" spans="1:39" x14ac:dyDescent="0.25">
      <c r="A201" s="52" t="str">
        <f>CONCATENATE(C197," - ",D201,"%")</f>
        <v>CO2 emissions - 23%</v>
      </c>
      <c r="C201" s="123"/>
      <c r="D201" s="94">
        <v>23</v>
      </c>
      <c r="E201" s="64" t="e">
        <v>#N/A</v>
      </c>
      <c r="F201" s="64" t="e">
        <v>#N/A</v>
      </c>
      <c r="G201" s="64">
        <v>1.8</v>
      </c>
      <c r="H201" s="64">
        <v>0.7</v>
      </c>
      <c r="I201" s="64">
        <v>2.17</v>
      </c>
      <c r="J201" s="64">
        <v>0.94</v>
      </c>
      <c r="K201" s="64">
        <v>1.61</v>
      </c>
      <c r="L201" s="64">
        <v>0.95691542288557141</v>
      </c>
      <c r="M201" s="64">
        <v>1.26</v>
      </c>
      <c r="N201" s="64">
        <v>0.83</v>
      </c>
      <c r="O201" s="64">
        <v>1.0900000000000001</v>
      </c>
      <c r="P201" s="64">
        <v>1.45</v>
      </c>
      <c r="Q201" s="64" t="e">
        <v>#N/A</v>
      </c>
      <c r="R201" s="64" t="e">
        <v>#N/A</v>
      </c>
      <c r="S201" s="64">
        <v>2.4</v>
      </c>
      <c r="T201" s="64">
        <v>2.2610555555555565</v>
      </c>
      <c r="U201" s="64">
        <v>4.07</v>
      </c>
      <c r="V201" s="64">
        <v>1.8892</v>
      </c>
      <c r="W201" s="64">
        <v>1.5</v>
      </c>
      <c r="X201" s="64">
        <v>1.3050000000000002</v>
      </c>
      <c r="Y201" s="64">
        <v>0.84000000000000008</v>
      </c>
      <c r="Z201" s="64">
        <v>1.3936877076411953</v>
      </c>
      <c r="AA201" s="64">
        <v>0.92887043189368723</v>
      </c>
      <c r="AB201" s="64">
        <v>2.27</v>
      </c>
      <c r="AC201" s="64">
        <v>0.25228855721393023</v>
      </c>
      <c r="AD201" s="64">
        <v>2.1628855721393023</v>
      </c>
      <c r="AE201" s="64" t="e">
        <v>#N/A</v>
      </c>
      <c r="AF201" s="64">
        <v>1.1015833333333331</v>
      </c>
      <c r="AG201" s="64" t="e">
        <v>#N/A</v>
      </c>
      <c r="AH201" s="64">
        <v>0.7</v>
      </c>
      <c r="AI201" s="64" t="e">
        <v>#N/A</v>
      </c>
      <c r="AJ201" s="64"/>
      <c r="AK201" s="64"/>
      <c r="AL201" s="64"/>
      <c r="AM201" s="107"/>
    </row>
    <row r="202" spans="1:39" x14ac:dyDescent="0.25">
      <c r="A202" s="52" t="str">
        <f>CONCATENATE(C197," - ",D202,"%")</f>
        <v>CO2 emissions - 30%</v>
      </c>
      <c r="C202" s="123"/>
      <c r="D202" s="94">
        <v>30</v>
      </c>
      <c r="E202" s="64" t="e">
        <v>#N/A</v>
      </c>
      <c r="F202" s="64" t="e">
        <v>#N/A</v>
      </c>
      <c r="G202" s="64" t="e">
        <v>#N/A</v>
      </c>
      <c r="H202" s="64" t="e">
        <v>#N/A</v>
      </c>
      <c r="I202" s="64" t="e">
        <v>#N/A</v>
      </c>
      <c r="J202" s="64" t="e">
        <v>#N/A</v>
      </c>
      <c r="K202" s="64" t="e">
        <v>#N/A</v>
      </c>
      <c r="L202" s="64" t="e">
        <v>#N/A</v>
      </c>
      <c r="M202" s="64" t="e">
        <v>#N/A</v>
      </c>
      <c r="N202" s="64" t="e">
        <v>#N/A</v>
      </c>
      <c r="O202" s="64" t="e">
        <v>#N/A</v>
      </c>
      <c r="P202" s="64" t="e">
        <v>#N/A</v>
      </c>
      <c r="Q202" s="64" t="e">
        <v>#N/A</v>
      </c>
      <c r="R202" s="64" t="e">
        <v>#N/A</v>
      </c>
      <c r="S202" s="64" t="e">
        <v>#N/A</v>
      </c>
      <c r="T202" s="64" t="e">
        <v>#N/A</v>
      </c>
      <c r="U202" s="64" t="e">
        <v>#N/A</v>
      </c>
      <c r="V202" s="64" t="e">
        <v>#N/A</v>
      </c>
      <c r="W202" s="64" t="e">
        <v>#N/A</v>
      </c>
      <c r="X202" s="64" t="e">
        <v>#N/A</v>
      </c>
      <c r="Y202" s="64" t="e">
        <v>#N/A</v>
      </c>
      <c r="Z202" s="64" t="e">
        <v>#N/A</v>
      </c>
      <c r="AA202" s="64" t="e">
        <v>#N/A</v>
      </c>
      <c r="AB202" s="64" t="e">
        <v>#N/A</v>
      </c>
      <c r="AC202" s="64" t="e">
        <v>#N/A</v>
      </c>
      <c r="AD202" s="64" t="e">
        <v>#N/A</v>
      </c>
      <c r="AE202" s="64" t="e">
        <v>#N/A</v>
      </c>
      <c r="AF202" s="64" t="e">
        <v>#N/A</v>
      </c>
      <c r="AG202" s="64">
        <v>1.0437173144876337</v>
      </c>
      <c r="AH202" s="64" t="e">
        <v>#N/A</v>
      </c>
      <c r="AI202" s="64" t="e">
        <v>#N/A</v>
      </c>
      <c r="AJ202" s="64"/>
      <c r="AK202" s="64"/>
      <c r="AL202" s="64"/>
      <c r="AM202" s="107"/>
    </row>
    <row r="203" spans="1:39" x14ac:dyDescent="0.25">
      <c r="A203" s="52" t="str">
        <f>CONCATENATE(C197," - ",D203,"%")</f>
        <v>CO2 emissions - 40%</v>
      </c>
      <c r="C203" s="123"/>
      <c r="D203" s="94">
        <v>40</v>
      </c>
      <c r="E203" s="64" t="e">
        <v>#N/A</v>
      </c>
      <c r="F203" s="64" t="e">
        <v>#N/A</v>
      </c>
      <c r="G203" s="64">
        <v>1.5</v>
      </c>
      <c r="H203" s="64">
        <v>0.6</v>
      </c>
      <c r="I203" s="64">
        <v>2.1800000000000002</v>
      </c>
      <c r="J203" s="64">
        <v>0.77114427860696577</v>
      </c>
      <c r="K203" s="64">
        <v>1.3178606965174149</v>
      </c>
      <c r="L203" s="64">
        <v>0.73731343283582107</v>
      </c>
      <c r="M203" s="64">
        <v>1.1000000000000001</v>
      </c>
      <c r="N203" s="64">
        <v>0.75</v>
      </c>
      <c r="O203" s="64">
        <v>0.89</v>
      </c>
      <c r="P203" s="64">
        <v>1.21</v>
      </c>
      <c r="Q203" s="64" t="e">
        <v>#N/A</v>
      </c>
      <c r="R203" s="64" t="e">
        <v>#N/A</v>
      </c>
      <c r="S203" s="64">
        <v>2.1290547263681603</v>
      </c>
      <c r="T203" s="64">
        <v>1.9634328358208966</v>
      </c>
      <c r="U203" s="64">
        <v>3.4</v>
      </c>
      <c r="V203" s="64">
        <v>1.597</v>
      </c>
      <c r="W203" s="64">
        <v>1.72</v>
      </c>
      <c r="X203" s="64">
        <v>1.2149999999999999</v>
      </c>
      <c r="Y203" s="64">
        <v>0.74114427860696486</v>
      </c>
      <c r="Z203" s="64">
        <v>1.2192358803986711</v>
      </c>
      <c r="AA203" s="64">
        <v>0.81880398671096444</v>
      </c>
      <c r="AB203" s="64">
        <v>1.8503980099502479</v>
      </c>
      <c r="AC203" s="64">
        <v>0.21547263681592066</v>
      </c>
      <c r="AD203" s="64">
        <v>1.8429166666666661</v>
      </c>
      <c r="AE203" s="64" t="e">
        <v>#N/A</v>
      </c>
      <c r="AF203" s="64">
        <v>0.94455555555555559</v>
      </c>
      <c r="AG203" s="64">
        <v>0.9878824701195229</v>
      </c>
      <c r="AH203" s="64">
        <v>0.6</v>
      </c>
      <c r="AI203" s="64" t="e">
        <v>#N/A</v>
      </c>
      <c r="AJ203" s="64"/>
      <c r="AK203" s="64"/>
      <c r="AL203" s="64"/>
      <c r="AM203" s="107"/>
    </row>
    <row r="204" spans="1:39" x14ac:dyDescent="0.25">
      <c r="A204" s="52" t="str">
        <f>CONCATENATE(C197," - ",D204,"%")</f>
        <v>CO2 emissions - 50%</v>
      </c>
      <c r="C204" s="123"/>
      <c r="D204" s="94">
        <v>50</v>
      </c>
      <c r="E204" s="64" t="e">
        <v>#N/A</v>
      </c>
      <c r="F204" s="64" t="e">
        <v>#N/A</v>
      </c>
      <c r="G204" s="64" t="e">
        <v>#N/A</v>
      </c>
      <c r="H204" s="64" t="e">
        <v>#N/A</v>
      </c>
      <c r="I204" s="64" t="e">
        <v>#N/A</v>
      </c>
      <c r="J204" s="64" t="e">
        <v>#N/A</v>
      </c>
      <c r="K204" s="64" t="e">
        <v>#N/A</v>
      </c>
      <c r="L204" s="64" t="e">
        <v>#N/A</v>
      </c>
      <c r="M204" s="64" t="e">
        <v>#N/A</v>
      </c>
      <c r="N204" s="64" t="e">
        <v>#N/A</v>
      </c>
      <c r="O204" s="64" t="e">
        <v>#N/A</v>
      </c>
      <c r="P204" s="64" t="e">
        <v>#N/A</v>
      </c>
      <c r="Q204" s="64" t="e">
        <v>#N/A</v>
      </c>
      <c r="R204" s="64" t="e">
        <v>#N/A</v>
      </c>
      <c r="S204" s="64" t="e">
        <v>#N/A</v>
      </c>
      <c r="T204" s="64" t="e">
        <v>#N/A</v>
      </c>
      <c r="U204" s="64" t="e">
        <v>#N/A</v>
      </c>
      <c r="V204" s="64" t="e">
        <v>#N/A</v>
      </c>
      <c r="W204" s="64" t="e">
        <v>#N/A</v>
      </c>
      <c r="X204" s="64" t="e">
        <v>#N/A</v>
      </c>
      <c r="Y204" s="64" t="e">
        <v>#N/A</v>
      </c>
      <c r="Z204" s="64" t="e">
        <v>#N/A</v>
      </c>
      <c r="AA204" s="64" t="e">
        <v>#N/A</v>
      </c>
      <c r="AB204" s="64" t="e">
        <v>#N/A</v>
      </c>
      <c r="AC204" s="64" t="e">
        <v>#N/A</v>
      </c>
      <c r="AD204" s="64" t="e">
        <v>#N/A</v>
      </c>
      <c r="AE204" s="64" t="e">
        <v>#N/A</v>
      </c>
      <c r="AF204" s="64" t="e">
        <v>#N/A</v>
      </c>
      <c r="AG204" s="64">
        <v>0.91691853360488806</v>
      </c>
      <c r="AH204" s="64" t="e">
        <v>#N/A</v>
      </c>
      <c r="AI204" s="64" t="e">
        <v>#N/A</v>
      </c>
      <c r="AJ204" s="64"/>
      <c r="AK204" s="64"/>
      <c r="AL204" s="64"/>
      <c r="AM204" s="107"/>
    </row>
    <row r="205" spans="1:39" ht="15.75" thickBot="1" x14ac:dyDescent="0.3">
      <c r="A205" s="52" t="str">
        <f>CONCATENATE(C197," - ",D205,"%")</f>
        <v>CO2 emissions - 60%</v>
      </c>
      <c r="C205" s="124"/>
      <c r="D205" s="95">
        <v>60</v>
      </c>
      <c r="E205" s="116">
        <v>0.9</v>
      </c>
      <c r="F205" s="116">
        <v>0.56921590909090947</v>
      </c>
      <c r="G205" s="116" t="e">
        <v>#N/A</v>
      </c>
      <c r="H205" s="116" t="e">
        <v>#N/A</v>
      </c>
      <c r="I205" s="116" t="e">
        <v>#N/A</v>
      </c>
      <c r="J205" s="116" t="e">
        <v>#N/A</v>
      </c>
      <c r="K205" s="116" t="e">
        <v>#N/A</v>
      </c>
      <c r="L205" s="116" t="e">
        <v>#N/A</v>
      </c>
      <c r="M205" s="116" t="e">
        <v>#N/A</v>
      </c>
      <c r="N205" s="116" t="e">
        <v>#N/A</v>
      </c>
      <c r="O205" s="116" t="e">
        <v>#N/A</v>
      </c>
      <c r="P205" s="116" t="e">
        <v>#N/A</v>
      </c>
      <c r="Q205" s="116" t="e">
        <v>#N/A</v>
      </c>
      <c r="R205" s="116" t="e">
        <v>#N/A</v>
      </c>
      <c r="S205" s="116" t="e">
        <v>#N/A</v>
      </c>
      <c r="T205" s="116" t="e">
        <v>#N/A</v>
      </c>
      <c r="U205" s="116" t="e">
        <v>#N/A</v>
      </c>
      <c r="V205" s="116" t="e">
        <v>#N/A</v>
      </c>
      <c r="W205" s="116">
        <v>1.1399999999999999</v>
      </c>
      <c r="X205" s="116" t="e">
        <v>#N/A</v>
      </c>
      <c r="Y205" s="116" t="e">
        <v>#N/A</v>
      </c>
      <c r="Z205" s="116" t="e">
        <v>#N/A</v>
      </c>
      <c r="AA205" s="116" t="e">
        <v>#N/A</v>
      </c>
      <c r="AB205" s="116" t="e">
        <v>#N/A</v>
      </c>
      <c r="AC205" s="116" t="e">
        <v>#N/A</v>
      </c>
      <c r="AD205" s="116" t="e">
        <v>#N/A</v>
      </c>
      <c r="AE205" s="116" t="e">
        <v>#N/A</v>
      </c>
      <c r="AF205" s="116" t="e">
        <v>#N/A</v>
      </c>
      <c r="AG205" s="116">
        <v>0.81773306772908383</v>
      </c>
      <c r="AH205" s="116" t="e">
        <v>#N/A</v>
      </c>
      <c r="AI205" s="116" t="e">
        <v>#N/A</v>
      </c>
      <c r="AJ205" s="116"/>
      <c r="AK205" s="116"/>
      <c r="AL205" s="116"/>
      <c r="AM205" s="108"/>
    </row>
    <row r="206" spans="1:39" ht="19.5" thickBot="1" x14ac:dyDescent="0.35">
      <c r="C206" s="40" t="str">
        <f>List!$B$10</f>
        <v>O2 emissions</v>
      </c>
      <c r="D206" s="45" t="s">
        <v>196</v>
      </c>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2"/>
    </row>
    <row r="207" spans="1:39" x14ac:dyDescent="0.25">
      <c r="A207" s="52" t="str">
        <f>CONCATENATE(C206," - ",D207,"%")</f>
        <v>O2 emissions - 0%</v>
      </c>
      <c r="C207" s="122" t="s">
        <v>124</v>
      </c>
      <c r="D207" s="11">
        <v>0</v>
      </c>
      <c r="E207" s="20">
        <v>18</v>
      </c>
      <c r="F207" s="20">
        <v>18.669335227272722</v>
      </c>
      <c r="G207" s="20">
        <v>18.5</v>
      </c>
      <c r="H207" s="20">
        <v>19.2</v>
      </c>
      <c r="I207" s="20" t="e">
        <v>#N/A</v>
      </c>
      <c r="J207" s="20">
        <v>16.95</v>
      </c>
      <c r="K207" s="20">
        <v>18.070500000000028</v>
      </c>
      <c r="L207" s="20">
        <v>19.146368159203988</v>
      </c>
      <c r="M207" s="20" t="e">
        <v>#N/A</v>
      </c>
      <c r="N207" s="20" t="e">
        <v>#N/A</v>
      </c>
      <c r="O207" s="20" t="e">
        <v>#N/A</v>
      </c>
      <c r="P207" s="20" t="e">
        <v>#N/A</v>
      </c>
      <c r="Q207" s="20" t="e">
        <v>#N/A</v>
      </c>
      <c r="R207" s="20" t="e">
        <v>#N/A</v>
      </c>
      <c r="S207" s="20">
        <v>16.22</v>
      </c>
      <c r="T207" s="20">
        <v>16.259850746268661</v>
      </c>
      <c r="U207" s="20">
        <v>14.54</v>
      </c>
      <c r="V207" s="20">
        <v>18.991800000000001</v>
      </c>
      <c r="W207" s="20">
        <v>18.579999999999998</v>
      </c>
      <c r="X207" s="20">
        <v>18.2</v>
      </c>
      <c r="Y207" s="20">
        <v>19.2</v>
      </c>
      <c r="Z207" s="20">
        <v>17.819933554817297</v>
      </c>
      <c r="AA207" s="20">
        <v>18.866013289036513</v>
      </c>
      <c r="AB207" s="20">
        <v>16.27</v>
      </c>
      <c r="AC207" s="20">
        <v>20.475000000000001</v>
      </c>
      <c r="AD207" s="20">
        <v>16.721343283582094</v>
      </c>
      <c r="AE207" s="20" t="e">
        <v>#N/A</v>
      </c>
      <c r="AF207" s="20">
        <v>18.72050000000003</v>
      </c>
      <c r="AG207" s="20">
        <v>18.621570715474185</v>
      </c>
      <c r="AH207" s="20">
        <v>19.5</v>
      </c>
      <c r="AI207" s="20" t="e">
        <v>#N/A</v>
      </c>
      <c r="AJ207" s="20"/>
      <c r="AK207" s="20"/>
      <c r="AL207" s="20"/>
      <c r="AM207" s="21"/>
    </row>
    <row r="208" spans="1:39" x14ac:dyDescent="0.25">
      <c r="A208" s="52" t="str">
        <f>CONCATENATE(C206," - ",D208,"%")</f>
        <v>O2 emissions - 10%</v>
      </c>
      <c r="C208" s="123"/>
      <c r="D208" s="94">
        <v>10</v>
      </c>
      <c r="E208" s="64" t="e">
        <v>#N/A</v>
      </c>
      <c r="F208" s="64" t="e">
        <v>#N/A</v>
      </c>
      <c r="G208" s="64" t="e">
        <v>#N/A</v>
      </c>
      <c r="H208" s="64" t="e">
        <v>#N/A</v>
      </c>
      <c r="I208" s="64" t="e">
        <v>#N/A</v>
      </c>
      <c r="J208" s="64" t="e">
        <v>#N/A</v>
      </c>
      <c r="K208" s="64" t="e">
        <v>#N/A</v>
      </c>
      <c r="L208" s="64" t="e">
        <v>#N/A</v>
      </c>
      <c r="M208" s="64" t="e">
        <v>#N/A</v>
      </c>
      <c r="N208" s="64" t="e">
        <v>#N/A</v>
      </c>
      <c r="O208" s="64" t="e">
        <v>#N/A</v>
      </c>
      <c r="P208" s="64" t="e">
        <v>#N/A</v>
      </c>
      <c r="Q208" s="64" t="e">
        <v>#N/A</v>
      </c>
      <c r="R208" s="64" t="e">
        <v>#N/A</v>
      </c>
      <c r="S208" s="64" t="e">
        <v>#N/A</v>
      </c>
      <c r="T208" s="64" t="e">
        <v>#N/A</v>
      </c>
      <c r="U208" s="64" t="e">
        <v>#N/A</v>
      </c>
      <c r="V208" s="64" t="e">
        <v>#N/A</v>
      </c>
      <c r="W208" s="64" t="e">
        <v>#N/A</v>
      </c>
      <c r="X208" s="64" t="e">
        <v>#N/A</v>
      </c>
      <c r="Y208" s="64" t="e">
        <v>#N/A</v>
      </c>
      <c r="Z208" s="64" t="e">
        <v>#N/A</v>
      </c>
      <c r="AA208" s="64" t="e">
        <v>#N/A</v>
      </c>
      <c r="AB208" s="64" t="e">
        <v>#N/A</v>
      </c>
      <c r="AC208" s="64" t="e">
        <v>#N/A</v>
      </c>
      <c r="AD208" s="64" t="e">
        <v>#N/A</v>
      </c>
      <c r="AE208" s="64" t="e">
        <v>#N/A</v>
      </c>
      <c r="AF208" s="64" t="e">
        <v>#N/A</v>
      </c>
      <c r="AG208" s="64" t="e">
        <v>#N/A</v>
      </c>
      <c r="AH208" s="64" t="e">
        <v>#N/A</v>
      </c>
      <c r="AI208" s="64" t="e">
        <v>#N/A</v>
      </c>
      <c r="AJ208" s="64"/>
      <c r="AK208" s="64"/>
      <c r="AL208" s="64"/>
      <c r="AM208" s="107"/>
    </row>
    <row r="209" spans="1:39" x14ac:dyDescent="0.25">
      <c r="A209" s="52" t="str">
        <f>CONCATENATE(C206," - ",D209,"%")</f>
        <v>O2 emissions - 20%</v>
      </c>
      <c r="C209" s="123"/>
      <c r="D209" s="94">
        <v>20</v>
      </c>
      <c r="E209" s="64" t="e">
        <v>#N/A</v>
      </c>
      <c r="F209" s="64" t="e">
        <v>#N/A</v>
      </c>
      <c r="G209" s="64" t="e">
        <v>#N/A</v>
      </c>
      <c r="H209" s="64" t="e">
        <v>#N/A</v>
      </c>
      <c r="I209" s="64" t="e">
        <v>#N/A</v>
      </c>
      <c r="J209" s="64" t="e">
        <v>#N/A</v>
      </c>
      <c r="K209" s="64" t="e">
        <v>#N/A</v>
      </c>
      <c r="L209" s="64" t="e">
        <v>#N/A</v>
      </c>
      <c r="M209" s="64" t="e">
        <v>#N/A</v>
      </c>
      <c r="N209" s="64" t="e">
        <v>#N/A</v>
      </c>
      <c r="O209" s="64" t="e">
        <v>#N/A</v>
      </c>
      <c r="P209" s="64" t="e">
        <v>#N/A</v>
      </c>
      <c r="Q209" s="64" t="e">
        <v>#N/A</v>
      </c>
      <c r="R209" s="64" t="e">
        <v>#N/A</v>
      </c>
      <c r="S209" s="64" t="e">
        <v>#N/A</v>
      </c>
      <c r="T209" s="64" t="e">
        <v>#N/A</v>
      </c>
      <c r="U209" s="64" t="e">
        <v>#N/A</v>
      </c>
      <c r="V209" s="64" t="e">
        <v>#N/A</v>
      </c>
      <c r="W209" s="64" t="e">
        <v>#N/A</v>
      </c>
      <c r="X209" s="64" t="e">
        <v>#N/A</v>
      </c>
      <c r="Y209" s="64" t="e">
        <v>#N/A</v>
      </c>
      <c r="Z209" s="64" t="e">
        <v>#N/A</v>
      </c>
      <c r="AA209" s="64" t="e">
        <v>#N/A</v>
      </c>
      <c r="AB209" s="64" t="e">
        <v>#N/A</v>
      </c>
      <c r="AC209" s="64" t="e">
        <v>#N/A</v>
      </c>
      <c r="AD209" s="64" t="e">
        <v>#N/A</v>
      </c>
      <c r="AE209" s="64" t="e">
        <v>#N/A</v>
      </c>
      <c r="AF209" s="64" t="e">
        <v>#N/A</v>
      </c>
      <c r="AG209" s="64">
        <v>18.824392452830178</v>
      </c>
      <c r="AH209" s="64" t="e">
        <v>#N/A</v>
      </c>
      <c r="AI209" s="64" t="e">
        <v>#N/A</v>
      </c>
      <c r="AJ209" s="64"/>
      <c r="AK209" s="64"/>
      <c r="AL209" s="64"/>
      <c r="AM209" s="107"/>
    </row>
    <row r="210" spans="1:39" x14ac:dyDescent="0.25">
      <c r="A210" s="52" t="str">
        <f>CONCATENATE(C206," - ",D210,"%")</f>
        <v>O2 emissions - 23%</v>
      </c>
      <c r="C210" s="123"/>
      <c r="D210" s="94">
        <v>23</v>
      </c>
      <c r="E210" s="64" t="e">
        <v>#N/A</v>
      </c>
      <c r="F210" s="64" t="e">
        <v>#N/A</v>
      </c>
      <c r="G210" s="64">
        <v>18</v>
      </c>
      <c r="H210" s="64">
        <v>19.600000000000001</v>
      </c>
      <c r="I210" s="64" t="e">
        <v>#N/A</v>
      </c>
      <c r="J210" s="64">
        <v>18.91</v>
      </c>
      <c r="K210" s="64">
        <v>17.760000000000002</v>
      </c>
      <c r="L210" s="64">
        <v>19.145223880596987</v>
      </c>
      <c r="M210" s="64" t="e">
        <v>#N/A</v>
      </c>
      <c r="N210" s="64" t="e">
        <v>#N/A</v>
      </c>
      <c r="O210" s="64" t="e">
        <v>#N/A</v>
      </c>
      <c r="P210" s="64" t="e">
        <v>#N/A</v>
      </c>
      <c r="Q210" s="64" t="e">
        <v>#N/A</v>
      </c>
      <c r="R210" s="64" t="e">
        <v>#N/A</v>
      </c>
      <c r="S210" s="64">
        <v>16.399999999999999</v>
      </c>
      <c r="T210" s="64">
        <v>16.677388888888899</v>
      </c>
      <c r="U210" s="64">
        <v>14.53</v>
      </c>
      <c r="V210" s="64">
        <v>18.695799999999998</v>
      </c>
      <c r="W210" s="64">
        <v>18.850000000000001</v>
      </c>
      <c r="X210" s="64">
        <v>18.494999999999997</v>
      </c>
      <c r="Y210" s="64">
        <v>19.350000000000001</v>
      </c>
      <c r="Z210" s="64">
        <v>18.204617940199302</v>
      </c>
      <c r="AA210" s="64">
        <v>19.079501661129555</v>
      </c>
      <c r="AB210" s="64">
        <v>16.759999999999998</v>
      </c>
      <c r="AC210" s="64">
        <v>20.464029850746243</v>
      </c>
      <c r="AD210" s="64">
        <v>16.837860696517417</v>
      </c>
      <c r="AE210" s="64" t="e">
        <v>#N/A</v>
      </c>
      <c r="AF210" s="64">
        <v>18.802833333333332</v>
      </c>
      <c r="AG210" s="64" t="e">
        <v>#N/A</v>
      </c>
      <c r="AH210" s="64">
        <v>19.7</v>
      </c>
      <c r="AI210" s="64" t="e">
        <v>#N/A</v>
      </c>
      <c r="AJ210" s="64"/>
      <c r="AK210" s="64"/>
      <c r="AL210" s="64"/>
      <c r="AM210" s="107"/>
    </row>
    <row r="211" spans="1:39" x14ac:dyDescent="0.25">
      <c r="A211" s="52" t="str">
        <f>CONCATENATE(C206," - ",D211,"%")</f>
        <v>O2 emissions - 30%</v>
      </c>
      <c r="C211" s="123"/>
      <c r="D211" s="94">
        <v>30</v>
      </c>
      <c r="E211" s="64" t="e">
        <v>#N/A</v>
      </c>
      <c r="F211" s="64" t="e">
        <v>#N/A</v>
      </c>
      <c r="G211" s="64" t="e">
        <v>#N/A</v>
      </c>
      <c r="H211" s="64" t="e">
        <v>#N/A</v>
      </c>
      <c r="I211" s="64" t="e">
        <v>#N/A</v>
      </c>
      <c r="J211" s="64" t="e">
        <v>#N/A</v>
      </c>
      <c r="K211" s="64" t="e">
        <v>#N/A</v>
      </c>
      <c r="L211" s="64" t="e">
        <v>#N/A</v>
      </c>
      <c r="M211" s="64" t="e">
        <v>#N/A</v>
      </c>
      <c r="N211" s="64" t="e">
        <v>#N/A</v>
      </c>
      <c r="O211" s="64" t="e">
        <v>#N/A</v>
      </c>
      <c r="P211" s="64" t="e">
        <v>#N/A</v>
      </c>
      <c r="Q211" s="64" t="e">
        <v>#N/A</v>
      </c>
      <c r="R211" s="64" t="e">
        <v>#N/A</v>
      </c>
      <c r="S211" s="64" t="e">
        <v>#N/A</v>
      </c>
      <c r="T211" s="64" t="e">
        <v>#N/A</v>
      </c>
      <c r="U211" s="64" t="e">
        <v>#N/A</v>
      </c>
      <c r="V211" s="64" t="e">
        <v>#N/A</v>
      </c>
      <c r="W211" s="64" t="e">
        <v>#N/A</v>
      </c>
      <c r="X211" s="64" t="e">
        <v>#N/A</v>
      </c>
      <c r="Y211" s="64" t="e">
        <v>#N/A</v>
      </c>
      <c r="Z211" s="64" t="e">
        <v>#N/A</v>
      </c>
      <c r="AA211" s="64" t="e">
        <v>#N/A</v>
      </c>
      <c r="AB211" s="64" t="e">
        <v>#N/A</v>
      </c>
      <c r="AC211" s="64" t="e">
        <v>#N/A</v>
      </c>
      <c r="AD211" s="64" t="e">
        <v>#N/A</v>
      </c>
      <c r="AE211" s="64" t="e">
        <v>#N/A</v>
      </c>
      <c r="AF211" s="64" t="e">
        <v>#N/A</v>
      </c>
      <c r="AG211" s="64">
        <v>18.855316254416927</v>
      </c>
      <c r="AH211" s="64" t="e">
        <v>#N/A</v>
      </c>
      <c r="AI211" s="64" t="e">
        <v>#N/A</v>
      </c>
      <c r="AJ211" s="64"/>
      <c r="AK211" s="64"/>
      <c r="AL211" s="64"/>
      <c r="AM211" s="107"/>
    </row>
    <row r="212" spans="1:39" x14ac:dyDescent="0.25">
      <c r="A212" s="52" t="str">
        <f>CONCATENATE(C206," - ",D212,"%")</f>
        <v>O2 emissions - 40%</v>
      </c>
      <c r="C212" s="123"/>
      <c r="D212" s="94">
        <v>40</v>
      </c>
      <c r="E212" s="64" t="e">
        <v>#N/A</v>
      </c>
      <c r="F212" s="64" t="e">
        <v>#N/A</v>
      </c>
      <c r="G212" s="64">
        <v>18.2</v>
      </c>
      <c r="H212" s="64">
        <v>19.600000000000001</v>
      </c>
      <c r="I212" s="64" t="e">
        <v>#N/A</v>
      </c>
      <c r="J212" s="64">
        <v>19.466965174129339</v>
      </c>
      <c r="K212" s="64">
        <v>18.262686567164163</v>
      </c>
      <c r="L212" s="64">
        <v>19.386815920398032</v>
      </c>
      <c r="M212" s="64" t="e">
        <v>#N/A</v>
      </c>
      <c r="N212" s="64" t="e">
        <v>#N/A</v>
      </c>
      <c r="O212" s="64" t="e">
        <v>#N/A</v>
      </c>
      <c r="P212" s="64" t="e">
        <v>#N/A</v>
      </c>
      <c r="Q212" s="64" t="e">
        <v>#N/A</v>
      </c>
      <c r="R212" s="64" t="e">
        <v>#N/A</v>
      </c>
      <c r="S212" s="64">
        <v>16.674228855721381</v>
      </c>
      <c r="T212" s="64">
        <v>16.970995024875624</v>
      </c>
      <c r="U212" s="64">
        <v>14.65</v>
      </c>
      <c r="V212" s="64">
        <v>18.580100000000002</v>
      </c>
      <c r="W212" s="64">
        <v>18.59</v>
      </c>
      <c r="X212" s="64">
        <v>18.5</v>
      </c>
      <c r="Y212" s="64">
        <v>19.393383084577113</v>
      </c>
      <c r="Z212" s="64">
        <v>18.347308970099675</v>
      </c>
      <c r="AA212" s="64">
        <v>19.203222591362088</v>
      </c>
      <c r="AB212" s="64">
        <v>17.098059701492559</v>
      </c>
      <c r="AC212" s="64">
        <v>20.512935323383122</v>
      </c>
      <c r="AD212" s="64">
        <v>17.203833333333328</v>
      </c>
      <c r="AE212" s="64" t="e">
        <v>#N/A</v>
      </c>
      <c r="AF212" s="64">
        <v>18.899888888888885</v>
      </c>
      <c r="AG212" s="64">
        <v>18.877545816733086</v>
      </c>
      <c r="AH212" s="64">
        <v>19.7</v>
      </c>
      <c r="AI212" s="64" t="e">
        <v>#N/A</v>
      </c>
      <c r="AJ212" s="64"/>
      <c r="AK212" s="64"/>
      <c r="AL212" s="64"/>
      <c r="AM212" s="107"/>
    </row>
    <row r="213" spans="1:39" x14ac:dyDescent="0.25">
      <c r="A213" s="52" t="str">
        <f>CONCATENATE(C206," - ",D213,"%")</f>
        <v>O2 emissions - 50%</v>
      </c>
      <c r="C213" s="123"/>
      <c r="D213" s="94">
        <v>50</v>
      </c>
      <c r="E213" s="64" t="e">
        <v>#N/A</v>
      </c>
      <c r="F213" s="64" t="e">
        <v>#N/A</v>
      </c>
      <c r="G213" s="64" t="e">
        <v>#N/A</v>
      </c>
      <c r="H213" s="64" t="e">
        <v>#N/A</v>
      </c>
      <c r="I213" s="64" t="e">
        <v>#N/A</v>
      </c>
      <c r="J213" s="64" t="e">
        <v>#N/A</v>
      </c>
      <c r="K213" s="64" t="e">
        <v>#N/A</v>
      </c>
      <c r="L213" s="64" t="e">
        <v>#N/A</v>
      </c>
      <c r="M213" s="64" t="e">
        <v>#N/A</v>
      </c>
      <c r="N213" s="64" t="e">
        <v>#N/A</v>
      </c>
      <c r="O213" s="64" t="e">
        <v>#N/A</v>
      </c>
      <c r="P213" s="64" t="e">
        <v>#N/A</v>
      </c>
      <c r="Q213" s="64" t="e">
        <v>#N/A</v>
      </c>
      <c r="R213" s="64" t="e">
        <v>#N/A</v>
      </c>
      <c r="S213" s="64" t="e">
        <v>#N/A</v>
      </c>
      <c r="T213" s="64" t="e">
        <v>#N/A</v>
      </c>
      <c r="U213" s="64" t="e">
        <v>#N/A</v>
      </c>
      <c r="V213" s="64" t="e">
        <v>#N/A</v>
      </c>
      <c r="W213" s="64" t="e">
        <v>#N/A</v>
      </c>
      <c r="X213" s="64" t="e">
        <v>#N/A</v>
      </c>
      <c r="Y213" s="64" t="e">
        <v>#N/A</v>
      </c>
      <c r="Z213" s="64" t="e">
        <v>#N/A</v>
      </c>
      <c r="AA213" s="64" t="e">
        <v>#N/A</v>
      </c>
      <c r="AB213" s="64" t="e">
        <v>#N/A</v>
      </c>
      <c r="AC213" s="64" t="e">
        <v>#N/A</v>
      </c>
      <c r="AD213" s="64" t="e">
        <v>#N/A</v>
      </c>
      <c r="AE213" s="64" t="e">
        <v>#N/A</v>
      </c>
      <c r="AF213" s="64" t="e">
        <v>#N/A</v>
      </c>
      <c r="AG213" s="64">
        <v>18.902156822810543</v>
      </c>
      <c r="AH213" s="64" t="e">
        <v>#N/A</v>
      </c>
      <c r="AI213" s="64" t="e">
        <v>#N/A</v>
      </c>
      <c r="AJ213" s="64"/>
      <c r="AK213" s="64"/>
      <c r="AL213" s="64"/>
      <c r="AM213" s="107"/>
    </row>
    <row r="214" spans="1:39" ht="15.75" thickBot="1" x14ac:dyDescent="0.3">
      <c r="A214" s="52" t="str">
        <f>CONCATENATE(C206," - ",D214,"%")</f>
        <v>O2 emissions - 60%</v>
      </c>
      <c r="C214" s="124"/>
      <c r="D214" s="95">
        <v>60</v>
      </c>
      <c r="E214" s="116">
        <v>18.8</v>
      </c>
      <c r="F214" s="116">
        <v>19.556880681818161</v>
      </c>
      <c r="G214" s="116" t="e">
        <v>#N/A</v>
      </c>
      <c r="H214" s="116" t="e">
        <v>#N/A</v>
      </c>
      <c r="I214" s="116" t="e">
        <v>#N/A</v>
      </c>
      <c r="J214" s="116" t="e">
        <v>#N/A</v>
      </c>
      <c r="K214" s="116" t="e">
        <v>#N/A</v>
      </c>
      <c r="L214" s="116" t="e">
        <v>#N/A</v>
      </c>
      <c r="M214" s="116" t="e">
        <v>#N/A</v>
      </c>
      <c r="N214" s="116" t="e">
        <v>#N/A</v>
      </c>
      <c r="O214" s="116" t="e">
        <v>#N/A</v>
      </c>
      <c r="P214" s="116" t="e">
        <v>#N/A</v>
      </c>
      <c r="Q214" s="116" t="e">
        <v>#N/A</v>
      </c>
      <c r="R214" s="116" t="e">
        <v>#N/A</v>
      </c>
      <c r="S214" s="116" t="e">
        <v>#N/A</v>
      </c>
      <c r="T214" s="116" t="e">
        <v>#N/A</v>
      </c>
      <c r="U214" s="116" t="e">
        <v>#N/A</v>
      </c>
      <c r="V214" s="116" t="e">
        <v>#N/A</v>
      </c>
      <c r="W214" s="116">
        <v>19.260000000000002</v>
      </c>
      <c r="X214" s="116" t="e">
        <v>#N/A</v>
      </c>
      <c r="Y214" s="116" t="e">
        <v>#N/A</v>
      </c>
      <c r="Z214" s="116" t="e">
        <v>#N/A</v>
      </c>
      <c r="AA214" s="116" t="e">
        <v>#N/A</v>
      </c>
      <c r="AB214" s="116" t="e">
        <v>#N/A</v>
      </c>
      <c r="AC214" s="116" t="e">
        <v>#N/A</v>
      </c>
      <c r="AD214" s="116" t="e">
        <v>#N/A</v>
      </c>
      <c r="AE214" s="116" t="e">
        <v>#N/A</v>
      </c>
      <c r="AF214" s="116" t="e">
        <v>#N/A</v>
      </c>
      <c r="AG214" s="116">
        <v>18.968173306772929</v>
      </c>
      <c r="AH214" s="116" t="e">
        <v>#N/A</v>
      </c>
      <c r="AI214" s="116" t="e">
        <v>#N/A</v>
      </c>
      <c r="AJ214" s="116"/>
      <c r="AK214" s="116"/>
      <c r="AL214" s="116"/>
      <c r="AM214" s="108"/>
    </row>
    <row r="215" spans="1:39" ht="19.5" thickBot="1" x14ac:dyDescent="0.35">
      <c r="C215" s="40" t="str">
        <f>List!$B$12</f>
        <v>Unburnt UHC emissions</v>
      </c>
      <c r="D215" s="45" t="s">
        <v>193</v>
      </c>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2"/>
    </row>
    <row r="216" spans="1:39" x14ac:dyDescent="0.25">
      <c r="A216" s="52" t="str">
        <f>CONCATENATE(C215," - ",D216,"%")</f>
        <v>Unburnt UHC emissions - 0%</v>
      </c>
      <c r="C216" s="129" t="s">
        <v>124</v>
      </c>
      <c r="D216" s="11">
        <v>0</v>
      </c>
      <c r="E216" s="33" t="e">
        <v>#N/A</v>
      </c>
      <c r="F216" s="20" t="e">
        <v>#N/A</v>
      </c>
      <c r="G216" s="20" t="e">
        <v>#N/A</v>
      </c>
      <c r="H216" s="20" t="e">
        <v>#N/A</v>
      </c>
      <c r="I216" s="20" t="e">
        <v>#N/A</v>
      </c>
      <c r="J216" s="20" t="e">
        <v>#N/A</v>
      </c>
      <c r="K216" s="20" t="e">
        <v>#N/A</v>
      </c>
      <c r="L216" s="20" t="e">
        <v>#N/A</v>
      </c>
      <c r="M216" s="20" t="e">
        <v>#N/A</v>
      </c>
      <c r="N216" s="20" t="e">
        <v>#N/A</v>
      </c>
      <c r="O216" s="20" t="e">
        <v>#N/A</v>
      </c>
      <c r="P216" s="20" t="e">
        <v>#N/A</v>
      </c>
      <c r="Q216" s="20" t="e">
        <v>#N/A</v>
      </c>
      <c r="R216" s="20" t="e">
        <v>#N/A</v>
      </c>
      <c r="S216" s="20" t="e">
        <v>#N/A</v>
      </c>
      <c r="T216" s="20" t="e">
        <v>#N/A</v>
      </c>
      <c r="U216" s="20">
        <v>90.441047971207269</v>
      </c>
      <c r="V216" s="20">
        <v>100.6898282658735</v>
      </c>
      <c r="W216" s="20" t="e">
        <v>#N/A</v>
      </c>
      <c r="X216" s="20" t="e">
        <v>#N/A</v>
      </c>
      <c r="Y216" s="20" t="e">
        <v>#N/A</v>
      </c>
      <c r="Z216" s="20" t="e">
        <v>#N/A</v>
      </c>
      <c r="AA216" s="20" t="e">
        <v>#N/A</v>
      </c>
      <c r="AB216" s="20" t="e">
        <v>#N/A</v>
      </c>
      <c r="AC216" s="20" t="e">
        <v>#N/A</v>
      </c>
      <c r="AD216" s="20" t="e">
        <v>#N/A</v>
      </c>
      <c r="AE216" s="20" t="e">
        <v>#N/A</v>
      </c>
      <c r="AF216" s="20" t="e">
        <v>#N/A</v>
      </c>
      <c r="AG216" s="20"/>
      <c r="AH216" s="20"/>
      <c r="AI216" s="20"/>
      <c r="AJ216" s="20"/>
      <c r="AK216" s="20"/>
      <c r="AL216" s="20"/>
      <c r="AM216" s="21"/>
    </row>
    <row r="217" spans="1:39" x14ac:dyDescent="0.25">
      <c r="A217" s="52" t="str">
        <f>CONCATENATE(C215," - ",D217,"%")</f>
        <v>Unburnt UHC emissions - 23%</v>
      </c>
      <c r="C217" s="130"/>
      <c r="D217" s="94">
        <v>23</v>
      </c>
      <c r="E217" s="34" t="e">
        <v>#N/A</v>
      </c>
      <c r="F217" s="64" t="e">
        <v>#N/A</v>
      </c>
      <c r="G217" s="64" t="e">
        <v>#N/A</v>
      </c>
      <c r="H217" s="64" t="e">
        <v>#N/A</v>
      </c>
      <c r="I217" s="64" t="e">
        <v>#N/A</v>
      </c>
      <c r="J217" s="64" t="e">
        <v>#N/A</v>
      </c>
      <c r="K217" s="64" t="e">
        <v>#N/A</v>
      </c>
      <c r="L217" s="64" t="e">
        <v>#N/A</v>
      </c>
      <c r="M217" s="64" t="e">
        <v>#N/A</v>
      </c>
      <c r="N217" s="64" t="e">
        <v>#N/A</v>
      </c>
      <c r="O217" s="64" t="e">
        <v>#N/A</v>
      </c>
      <c r="P217" s="64" t="e">
        <v>#N/A</v>
      </c>
      <c r="Q217" s="64" t="e">
        <v>#N/A</v>
      </c>
      <c r="R217" s="64" t="e">
        <v>#N/A</v>
      </c>
      <c r="S217" s="64" t="e">
        <v>#N/A</v>
      </c>
      <c r="T217" s="64" t="e">
        <v>#N/A</v>
      </c>
      <c r="U217" s="64" t="e">
        <v>#N/A</v>
      </c>
      <c r="V217" s="64" t="e">
        <v>#N/A</v>
      </c>
      <c r="W217" s="64" t="e">
        <v>#N/A</v>
      </c>
      <c r="X217" s="64" t="e">
        <v>#N/A</v>
      </c>
      <c r="Y217" s="64" t="e">
        <v>#N/A</v>
      </c>
      <c r="Z217" s="64" t="e">
        <v>#N/A</v>
      </c>
      <c r="AA217" s="64" t="e">
        <v>#N/A</v>
      </c>
      <c r="AB217" s="64" t="e">
        <v>#N/A</v>
      </c>
      <c r="AC217" s="64" t="e">
        <v>#N/A</v>
      </c>
      <c r="AD217" s="64" t="e">
        <v>#N/A</v>
      </c>
      <c r="AE217" s="64" t="e">
        <v>#N/A</v>
      </c>
      <c r="AF217" s="64" t="e">
        <v>#N/A</v>
      </c>
      <c r="AG217" s="64"/>
      <c r="AH217" s="64"/>
      <c r="AI217" s="64"/>
      <c r="AJ217" s="64"/>
      <c r="AK217" s="64"/>
      <c r="AL217" s="64"/>
      <c r="AM217" s="107"/>
    </row>
    <row r="218" spans="1:39" x14ac:dyDescent="0.25">
      <c r="A218" s="52" t="str">
        <f>CONCATENATE(C215," - ",D218,"%")</f>
        <v>Unburnt UHC emissions - 40%</v>
      </c>
      <c r="C218" s="130"/>
      <c r="D218" s="94">
        <v>40</v>
      </c>
      <c r="E218" s="34" t="e">
        <v>#N/A</v>
      </c>
      <c r="F218" s="64" t="e">
        <v>#N/A</v>
      </c>
      <c r="G218" s="64" t="e">
        <v>#N/A</v>
      </c>
      <c r="H218" s="64" t="e">
        <v>#N/A</v>
      </c>
      <c r="I218" s="64" t="e">
        <v>#N/A</v>
      </c>
      <c r="J218" s="64" t="e">
        <v>#N/A</v>
      </c>
      <c r="K218" s="64" t="e">
        <v>#N/A</v>
      </c>
      <c r="L218" s="64" t="e">
        <v>#N/A</v>
      </c>
      <c r="M218" s="64" t="e">
        <v>#N/A</v>
      </c>
      <c r="N218" s="64" t="e">
        <v>#N/A</v>
      </c>
      <c r="O218" s="64" t="e">
        <v>#N/A</v>
      </c>
      <c r="P218" s="64" t="e">
        <v>#N/A</v>
      </c>
      <c r="Q218" s="64" t="e">
        <v>#N/A</v>
      </c>
      <c r="R218" s="64" t="e">
        <v>#N/A</v>
      </c>
      <c r="S218" s="64" t="e">
        <v>#N/A</v>
      </c>
      <c r="T218" s="64" t="e">
        <v>#N/A</v>
      </c>
      <c r="U218" s="64">
        <v>32.102634870418186</v>
      </c>
      <c r="V218" s="64">
        <v>39.290182720193798</v>
      </c>
      <c r="W218" s="64" t="e">
        <v>#N/A</v>
      </c>
      <c r="X218" s="64" t="e">
        <v>#N/A</v>
      </c>
      <c r="Y218" s="64" t="e">
        <v>#N/A</v>
      </c>
      <c r="Z218" s="64" t="e">
        <v>#N/A</v>
      </c>
      <c r="AA218" s="64" t="e">
        <v>#N/A</v>
      </c>
      <c r="AB218" s="64" t="e">
        <v>#N/A</v>
      </c>
      <c r="AC218" s="64" t="e">
        <v>#N/A</v>
      </c>
      <c r="AD218" s="64" t="e">
        <v>#N/A</v>
      </c>
      <c r="AE218" s="64" t="e">
        <v>#N/A</v>
      </c>
      <c r="AF218" s="64" t="e">
        <v>#N/A</v>
      </c>
      <c r="AG218" s="64"/>
      <c r="AH218" s="64"/>
      <c r="AI218" s="64"/>
      <c r="AJ218" s="64"/>
      <c r="AK218" s="64"/>
      <c r="AL218" s="64"/>
      <c r="AM218" s="107"/>
    </row>
    <row r="219" spans="1:39" ht="15.75" thickBot="1" x14ac:dyDescent="0.3">
      <c r="A219" s="52" t="str">
        <f>CONCATENATE(C215," - ",D219,"%")</f>
        <v>Unburnt UHC emissions - 60%</v>
      </c>
      <c r="C219" s="131"/>
      <c r="D219" s="95">
        <v>60</v>
      </c>
      <c r="E219" s="117" t="e">
        <v>#N/A</v>
      </c>
      <c r="F219" s="116" t="e">
        <v>#N/A</v>
      </c>
      <c r="G219" s="116" t="e">
        <v>#N/A</v>
      </c>
      <c r="H219" s="116" t="e">
        <v>#N/A</v>
      </c>
      <c r="I219" s="116" t="e">
        <v>#N/A</v>
      </c>
      <c r="J219" s="116" t="e">
        <v>#N/A</v>
      </c>
      <c r="K219" s="116" t="e">
        <v>#N/A</v>
      </c>
      <c r="L219" s="116" t="e">
        <v>#N/A</v>
      </c>
      <c r="M219" s="116" t="e">
        <v>#N/A</v>
      </c>
      <c r="N219" s="116" t="e">
        <v>#N/A</v>
      </c>
      <c r="O219" s="116" t="e">
        <v>#N/A</v>
      </c>
      <c r="P219" s="116" t="e">
        <v>#N/A</v>
      </c>
      <c r="Q219" s="116" t="e">
        <v>#N/A</v>
      </c>
      <c r="R219" s="116" t="e">
        <v>#N/A</v>
      </c>
      <c r="S219" s="116" t="e">
        <v>#N/A</v>
      </c>
      <c r="T219" s="116" t="e">
        <v>#N/A</v>
      </c>
      <c r="U219" s="116" t="e">
        <v>#N/A</v>
      </c>
      <c r="V219" s="116" t="e">
        <v>#N/A</v>
      </c>
      <c r="W219" s="116" t="e">
        <v>#N/A</v>
      </c>
      <c r="X219" s="116" t="e">
        <v>#N/A</v>
      </c>
      <c r="Y219" s="116" t="e">
        <v>#N/A</v>
      </c>
      <c r="Z219" s="116" t="e">
        <v>#N/A</v>
      </c>
      <c r="AA219" s="116" t="e">
        <v>#N/A</v>
      </c>
      <c r="AB219" s="116" t="e">
        <v>#N/A</v>
      </c>
      <c r="AC219" s="116" t="e">
        <v>#N/A</v>
      </c>
      <c r="AD219" s="116" t="e">
        <v>#N/A</v>
      </c>
      <c r="AE219" s="116" t="e">
        <v>#N/A</v>
      </c>
      <c r="AF219" s="116" t="e">
        <v>#N/A</v>
      </c>
      <c r="AG219" s="116"/>
      <c r="AH219" s="116"/>
      <c r="AI219" s="116"/>
      <c r="AJ219" s="116"/>
      <c r="AK219" s="116"/>
      <c r="AL219" s="116"/>
      <c r="AM219" s="108"/>
    </row>
    <row r="220" spans="1:39" ht="19.5" thickBot="1" x14ac:dyDescent="0.35">
      <c r="C220" s="40" t="str">
        <f>List!$B$13</f>
        <v>Unburnt H2 emissions</v>
      </c>
      <c r="D220" s="45" t="s">
        <v>193</v>
      </c>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2"/>
    </row>
    <row r="221" spans="1:39" x14ac:dyDescent="0.25">
      <c r="A221" s="52" t="str">
        <f>CONCATENATE(C220," - ",D221,"%")</f>
        <v>Unburnt H2 emissions - 0%</v>
      </c>
      <c r="C221" s="129" t="s">
        <v>124</v>
      </c>
      <c r="D221" s="11">
        <v>0</v>
      </c>
      <c r="E221" s="33" t="e">
        <v>#N/A</v>
      </c>
      <c r="F221" s="20" t="e">
        <v>#N/A</v>
      </c>
      <c r="G221" s="20" t="e">
        <v>#N/A</v>
      </c>
      <c r="H221" s="20" t="e">
        <v>#N/A</v>
      </c>
      <c r="I221" s="20" t="e">
        <v>#N/A</v>
      </c>
      <c r="J221" s="20" t="e">
        <v>#N/A</v>
      </c>
      <c r="K221" s="20" t="e">
        <v>#N/A</v>
      </c>
      <c r="L221" s="20" t="e">
        <v>#N/A</v>
      </c>
      <c r="M221" s="20" t="e">
        <v>#N/A</v>
      </c>
      <c r="N221" s="20" t="e">
        <v>#N/A</v>
      </c>
      <c r="O221" s="20" t="e">
        <v>#N/A</v>
      </c>
      <c r="P221" s="20" t="e">
        <v>#N/A</v>
      </c>
      <c r="Q221" s="20" t="e">
        <v>#N/A</v>
      </c>
      <c r="R221" s="20" t="e">
        <v>#N/A</v>
      </c>
      <c r="S221" s="20" t="e">
        <v>#N/A</v>
      </c>
      <c r="T221" s="20" t="e">
        <v>#N/A</v>
      </c>
      <c r="U221" s="20" t="e">
        <v>#N/A</v>
      </c>
      <c r="V221" s="20" t="e">
        <v>#N/A</v>
      </c>
      <c r="W221" s="20" t="e">
        <v>#N/A</v>
      </c>
      <c r="X221" s="20" t="e">
        <v>#N/A</v>
      </c>
      <c r="Y221" s="20" t="e">
        <v>#N/A</v>
      </c>
      <c r="Z221" s="20" t="e">
        <v>#N/A</v>
      </c>
      <c r="AA221" s="20" t="e">
        <v>#N/A</v>
      </c>
      <c r="AB221" s="20" t="e">
        <v>#N/A</v>
      </c>
      <c r="AC221" s="20" t="e">
        <v>#N/A</v>
      </c>
      <c r="AD221" s="20" t="e">
        <v>#N/A</v>
      </c>
      <c r="AE221" s="20" t="e">
        <v>#N/A</v>
      </c>
      <c r="AF221" s="20" t="e">
        <v>#N/A</v>
      </c>
      <c r="AG221" s="20"/>
      <c r="AH221" s="20"/>
      <c r="AI221" s="20"/>
      <c r="AJ221" s="20"/>
      <c r="AK221" s="20"/>
      <c r="AL221" s="20"/>
      <c r="AM221" s="21"/>
    </row>
    <row r="222" spans="1:39" x14ac:dyDescent="0.25">
      <c r="A222" s="52" t="str">
        <f>CONCATENATE(C220," - ",D222,"%")</f>
        <v>Unburnt H2 emissions - 23%</v>
      </c>
      <c r="C222" s="130"/>
      <c r="D222" s="94">
        <v>23</v>
      </c>
      <c r="E222" s="34" t="e">
        <v>#N/A</v>
      </c>
      <c r="F222" s="64" t="e">
        <v>#N/A</v>
      </c>
      <c r="G222" s="64" t="e">
        <v>#N/A</v>
      </c>
      <c r="H222" s="64" t="e">
        <v>#N/A</v>
      </c>
      <c r="I222" s="64" t="e">
        <v>#N/A</v>
      </c>
      <c r="J222" s="64" t="e">
        <v>#N/A</v>
      </c>
      <c r="K222" s="64" t="e">
        <v>#N/A</v>
      </c>
      <c r="L222" s="64" t="e">
        <v>#N/A</v>
      </c>
      <c r="M222" s="64" t="e">
        <v>#N/A</v>
      </c>
      <c r="N222" s="64" t="e">
        <v>#N/A</v>
      </c>
      <c r="O222" s="64" t="e">
        <v>#N/A</v>
      </c>
      <c r="P222" s="64" t="e">
        <v>#N/A</v>
      </c>
      <c r="Q222" s="64" t="e">
        <v>#N/A</v>
      </c>
      <c r="R222" s="64" t="e">
        <v>#N/A</v>
      </c>
      <c r="S222" s="64" t="e">
        <v>#N/A</v>
      </c>
      <c r="T222" s="64" t="e">
        <v>#N/A</v>
      </c>
      <c r="U222" s="64" t="e">
        <v>#N/A</v>
      </c>
      <c r="V222" s="64" t="e">
        <v>#N/A</v>
      </c>
      <c r="W222" s="64" t="e">
        <v>#N/A</v>
      </c>
      <c r="X222" s="64" t="e">
        <v>#N/A</v>
      </c>
      <c r="Y222" s="64" t="e">
        <v>#N/A</v>
      </c>
      <c r="Z222" s="64" t="e">
        <v>#N/A</v>
      </c>
      <c r="AA222" s="64" t="e">
        <v>#N/A</v>
      </c>
      <c r="AB222" s="64" t="e">
        <v>#N/A</v>
      </c>
      <c r="AC222" s="64" t="e">
        <v>#N/A</v>
      </c>
      <c r="AD222" s="64" t="e">
        <v>#N/A</v>
      </c>
      <c r="AE222" s="64" t="e">
        <v>#N/A</v>
      </c>
      <c r="AF222" s="64" t="e">
        <v>#N/A</v>
      </c>
      <c r="AG222" s="64"/>
      <c r="AH222" s="64"/>
      <c r="AI222" s="64"/>
      <c r="AJ222" s="64"/>
      <c r="AK222" s="64"/>
      <c r="AL222" s="64"/>
      <c r="AM222" s="107"/>
    </row>
    <row r="223" spans="1:39" x14ac:dyDescent="0.25">
      <c r="A223" s="52" t="str">
        <f>CONCATENATE(C220," - ",D223,"%")</f>
        <v>Unburnt H2 emissions - 40%</v>
      </c>
      <c r="C223" s="130"/>
      <c r="D223" s="94">
        <v>40</v>
      </c>
      <c r="E223" s="34" t="e">
        <v>#N/A</v>
      </c>
      <c r="F223" s="64" t="e">
        <v>#N/A</v>
      </c>
      <c r="G223" s="64" t="e">
        <v>#N/A</v>
      </c>
      <c r="H223" s="64" t="e">
        <v>#N/A</v>
      </c>
      <c r="I223" s="64" t="e">
        <v>#N/A</v>
      </c>
      <c r="J223" s="64" t="e">
        <v>#N/A</v>
      </c>
      <c r="K223" s="64" t="e">
        <v>#N/A</v>
      </c>
      <c r="L223" s="64" t="e">
        <v>#N/A</v>
      </c>
      <c r="M223" s="64" t="e">
        <v>#N/A</v>
      </c>
      <c r="N223" s="64" t="e">
        <v>#N/A</v>
      </c>
      <c r="O223" s="64" t="e">
        <v>#N/A</v>
      </c>
      <c r="P223" s="64" t="e">
        <v>#N/A</v>
      </c>
      <c r="Q223" s="64" t="e">
        <v>#N/A</v>
      </c>
      <c r="R223" s="64" t="e">
        <v>#N/A</v>
      </c>
      <c r="S223" s="64" t="e">
        <v>#N/A</v>
      </c>
      <c r="T223" s="64" t="e">
        <v>#N/A</v>
      </c>
      <c r="U223" s="64" t="e">
        <v>#N/A</v>
      </c>
      <c r="V223" s="64" t="e">
        <v>#N/A</v>
      </c>
      <c r="W223" s="64" t="e">
        <v>#N/A</v>
      </c>
      <c r="X223" s="64" t="e">
        <v>#N/A</v>
      </c>
      <c r="Y223" s="64" t="e">
        <v>#N/A</v>
      </c>
      <c r="Z223" s="64" t="e">
        <v>#N/A</v>
      </c>
      <c r="AA223" s="64" t="e">
        <v>#N/A</v>
      </c>
      <c r="AB223" s="64" t="e">
        <v>#N/A</v>
      </c>
      <c r="AC223" s="64" t="e">
        <v>#N/A</v>
      </c>
      <c r="AD223" s="64" t="e">
        <v>#N/A</v>
      </c>
      <c r="AE223" s="64" t="e">
        <v>#N/A</v>
      </c>
      <c r="AF223" s="64" t="e">
        <v>#N/A</v>
      </c>
      <c r="AG223" s="64"/>
      <c r="AH223" s="64"/>
      <c r="AI223" s="64"/>
      <c r="AJ223" s="64"/>
      <c r="AK223" s="64"/>
      <c r="AL223" s="64"/>
      <c r="AM223" s="107"/>
    </row>
    <row r="224" spans="1:39" ht="15.75" thickBot="1" x14ac:dyDescent="0.3">
      <c r="A224" s="52" t="str">
        <f>CONCATENATE(C220," - ",D224,"%")</f>
        <v>Unburnt H2 emissions - 60%</v>
      </c>
      <c r="C224" s="131"/>
      <c r="D224" s="95">
        <v>60</v>
      </c>
      <c r="E224" s="117" t="e">
        <v>#N/A</v>
      </c>
      <c r="F224" s="116" t="e">
        <v>#N/A</v>
      </c>
      <c r="G224" s="116" t="e">
        <v>#N/A</v>
      </c>
      <c r="H224" s="116" t="e">
        <v>#N/A</v>
      </c>
      <c r="I224" s="116" t="e">
        <v>#N/A</v>
      </c>
      <c r="J224" s="116" t="e">
        <v>#N/A</v>
      </c>
      <c r="K224" s="116" t="e">
        <v>#N/A</v>
      </c>
      <c r="L224" s="116" t="e">
        <v>#N/A</v>
      </c>
      <c r="M224" s="116" t="e">
        <v>#N/A</v>
      </c>
      <c r="N224" s="116" t="e">
        <v>#N/A</v>
      </c>
      <c r="O224" s="116" t="e">
        <v>#N/A</v>
      </c>
      <c r="P224" s="116" t="e">
        <v>#N/A</v>
      </c>
      <c r="Q224" s="116" t="e">
        <v>#N/A</v>
      </c>
      <c r="R224" s="116" t="e">
        <v>#N/A</v>
      </c>
      <c r="S224" s="116" t="e">
        <v>#N/A</v>
      </c>
      <c r="T224" s="116" t="e">
        <v>#N/A</v>
      </c>
      <c r="U224" s="116" t="e">
        <v>#N/A</v>
      </c>
      <c r="V224" s="116" t="e">
        <v>#N/A</v>
      </c>
      <c r="W224" s="116" t="e">
        <v>#N/A</v>
      </c>
      <c r="X224" s="116" t="e">
        <v>#N/A</v>
      </c>
      <c r="Y224" s="116" t="e">
        <v>#N/A</v>
      </c>
      <c r="Z224" s="116" t="e">
        <v>#N/A</v>
      </c>
      <c r="AA224" s="116" t="e">
        <v>#N/A</v>
      </c>
      <c r="AB224" s="116" t="e">
        <v>#N/A</v>
      </c>
      <c r="AC224" s="116" t="e">
        <v>#N/A</v>
      </c>
      <c r="AD224" s="116" t="e">
        <v>#N/A</v>
      </c>
      <c r="AE224" s="116" t="e">
        <v>#N/A</v>
      </c>
      <c r="AF224" s="116" t="e">
        <v>#N/A</v>
      </c>
      <c r="AG224" s="116"/>
      <c r="AH224" s="116"/>
      <c r="AI224" s="116"/>
      <c r="AJ224" s="116"/>
      <c r="AK224" s="116"/>
      <c r="AL224" s="116"/>
      <c r="AM224" s="108"/>
    </row>
    <row r="225" spans="1:39" ht="19.5" thickBot="1" x14ac:dyDescent="0.35">
      <c r="C225" s="40" t="str">
        <f>List!$B$6</f>
        <v>Air Excess (Lambda)</v>
      </c>
      <c r="D225" s="45"/>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2"/>
    </row>
    <row r="226" spans="1:39" x14ac:dyDescent="0.25">
      <c r="A226" s="52" t="str">
        <f>CONCATENATE(C225," - ",D226,"%")</f>
        <v>Air Excess (Lambda) - 0%</v>
      </c>
      <c r="C226" s="122" t="s">
        <v>124</v>
      </c>
      <c r="D226" s="11">
        <v>0</v>
      </c>
      <c r="E226" s="20">
        <v>7</v>
      </c>
      <c r="F226" s="20">
        <v>9.0103048047645196</v>
      </c>
      <c r="G226" s="20">
        <v>8.4</v>
      </c>
      <c r="H226" s="20">
        <v>11.666666666666663</v>
      </c>
      <c r="I226" s="20" t="e">
        <v>#N/A</v>
      </c>
      <c r="J226" s="20">
        <v>5.1851851851851842</v>
      </c>
      <c r="K226" s="20">
        <v>7.1684587813620748</v>
      </c>
      <c r="L226" s="20">
        <v>11.32911052659836</v>
      </c>
      <c r="M226" s="20" t="e">
        <v>#N/A</v>
      </c>
      <c r="N226" s="20" t="e">
        <v>#N/A</v>
      </c>
      <c r="O226" s="20" t="e">
        <v>#N/A</v>
      </c>
      <c r="P226" s="20" t="e">
        <v>#N/A</v>
      </c>
      <c r="Q226" s="20" t="e">
        <v>#N/A</v>
      </c>
      <c r="R226" s="20" t="e">
        <v>#N/A</v>
      </c>
      <c r="S226" s="20">
        <v>4.3933054393305433</v>
      </c>
      <c r="T226" s="20">
        <v>4.430240246859162</v>
      </c>
      <c r="U226" s="20">
        <v>3.2507739938080493</v>
      </c>
      <c r="V226" s="20">
        <v>10.457125784284441</v>
      </c>
      <c r="W226" s="20">
        <v>8.6776859504132169</v>
      </c>
      <c r="X226" s="20">
        <v>7.4999999999999982</v>
      </c>
      <c r="Y226" s="20">
        <v>11.666666666666663</v>
      </c>
      <c r="Z226" s="20">
        <v>6.60363560384459</v>
      </c>
      <c r="AA226" s="20">
        <v>9.8407360702441178</v>
      </c>
      <c r="AB226" s="20">
        <v>4.4397463002114161</v>
      </c>
      <c r="AC226" s="20">
        <v>40.000000000000107</v>
      </c>
      <c r="AD226" s="20">
        <v>4.9080824641573981</v>
      </c>
      <c r="AE226" s="20" t="e">
        <v>#N/A</v>
      </c>
      <c r="AF226" s="20">
        <v>9.2125466110990448</v>
      </c>
      <c r="AG226" s="20">
        <v>8.8293564734621697</v>
      </c>
      <c r="AH226" s="20">
        <v>14</v>
      </c>
      <c r="AI226" s="20" t="e">
        <v>#N/A</v>
      </c>
      <c r="AJ226" s="20"/>
      <c r="AK226" s="20"/>
      <c r="AL226" s="20"/>
      <c r="AM226" s="21"/>
    </row>
    <row r="227" spans="1:39" x14ac:dyDescent="0.25">
      <c r="A227" s="52" t="str">
        <f>CONCATENATE(C225," - ",D227,"%")</f>
        <v>Air Excess (Lambda) - 10%</v>
      </c>
      <c r="C227" s="123"/>
      <c r="D227" s="94">
        <v>10</v>
      </c>
      <c r="E227" s="64" t="e">
        <v>#N/A</v>
      </c>
      <c r="F227" s="64" t="e">
        <v>#N/A</v>
      </c>
      <c r="G227" s="64" t="e">
        <v>#N/A</v>
      </c>
      <c r="H227" s="64" t="e">
        <v>#N/A</v>
      </c>
      <c r="I227" s="64" t="e">
        <v>#N/A</v>
      </c>
      <c r="J227" s="64" t="e">
        <v>#N/A</v>
      </c>
      <c r="K227" s="64" t="e">
        <v>#N/A</v>
      </c>
      <c r="L227" s="64" t="e">
        <v>#N/A</v>
      </c>
      <c r="M227" s="64" t="e">
        <v>#N/A</v>
      </c>
      <c r="N227" s="64" t="e">
        <v>#N/A</v>
      </c>
      <c r="O227" s="64" t="e">
        <v>#N/A</v>
      </c>
      <c r="P227" s="64" t="e">
        <v>#N/A</v>
      </c>
      <c r="Q227" s="64" t="e">
        <v>#N/A</v>
      </c>
      <c r="R227" s="64" t="e">
        <v>#N/A</v>
      </c>
      <c r="S227" s="64" t="e">
        <v>#N/A</v>
      </c>
      <c r="T227" s="64" t="e">
        <v>#N/A</v>
      </c>
      <c r="U227" s="64" t="e">
        <v>#N/A</v>
      </c>
      <c r="V227" s="64" t="e">
        <v>#N/A</v>
      </c>
      <c r="W227" s="64" t="e">
        <v>#N/A</v>
      </c>
      <c r="X227" s="64" t="e">
        <v>#N/A</v>
      </c>
      <c r="Y227" s="64" t="e">
        <v>#N/A</v>
      </c>
      <c r="Z227" s="64" t="e">
        <v>#N/A</v>
      </c>
      <c r="AA227" s="64" t="e">
        <v>#N/A</v>
      </c>
      <c r="AB227" s="64" t="e">
        <v>#N/A</v>
      </c>
      <c r="AC227" s="64" t="e">
        <v>#N/A</v>
      </c>
      <c r="AD227" s="64" t="e">
        <v>#N/A</v>
      </c>
      <c r="AE227" s="64" t="e">
        <v>#N/A</v>
      </c>
      <c r="AF227" s="64" t="e">
        <v>#N/A</v>
      </c>
      <c r="AG227" s="64" t="e">
        <v>#N/A</v>
      </c>
      <c r="AH227" s="64" t="e">
        <v>#N/A</v>
      </c>
      <c r="AI227" s="64" t="e">
        <v>#N/A</v>
      </c>
      <c r="AJ227" s="64"/>
      <c r="AK227" s="64"/>
      <c r="AL227" s="64"/>
      <c r="AM227" s="107"/>
    </row>
    <row r="228" spans="1:39" x14ac:dyDescent="0.25">
      <c r="A228" s="52" t="str">
        <f>CONCATENATE(C225," - ",D228,"%")</f>
        <v>Air Excess (Lambda) - 20%</v>
      </c>
      <c r="C228" s="123"/>
      <c r="D228" s="94">
        <v>20</v>
      </c>
      <c r="E228" s="64" t="e">
        <v>#N/A</v>
      </c>
      <c r="F228" s="64" t="e">
        <v>#N/A</v>
      </c>
      <c r="G228" s="64" t="e">
        <v>#N/A</v>
      </c>
      <c r="H228" s="64" t="e">
        <v>#N/A</v>
      </c>
      <c r="I228" s="64" t="e">
        <v>#N/A</v>
      </c>
      <c r="J228" s="64" t="e">
        <v>#N/A</v>
      </c>
      <c r="K228" s="64" t="e">
        <v>#N/A</v>
      </c>
      <c r="L228" s="64" t="e">
        <v>#N/A</v>
      </c>
      <c r="M228" s="64" t="e">
        <v>#N/A</v>
      </c>
      <c r="N228" s="64" t="e">
        <v>#N/A</v>
      </c>
      <c r="O228" s="64" t="e">
        <v>#N/A</v>
      </c>
      <c r="P228" s="64" t="e">
        <v>#N/A</v>
      </c>
      <c r="Q228" s="64" t="e">
        <v>#N/A</v>
      </c>
      <c r="R228" s="64" t="e">
        <v>#N/A</v>
      </c>
      <c r="S228" s="64" t="e">
        <v>#N/A</v>
      </c>
      <c r="T228" s="64" t="e">
        <v>#N/A</v>
      </c>
      <c r="U228" s="64" t="e">
        <v>#N/A</v>
      </c>
      <c r="V228" s="64" t="e">
        <v>#N/A</v>
      </c>
      <c r="W228" s="64" t="e">
        <v>#N/A</v>
      </c>
      <c r="X228" s="64" t="e">
        <v>#N/A</v>
      </c>
      <c r="Y228" s="64" t="e">
        <v>#N/A</v>
      </c>
      <c r="Z228" s="64" t="e">
        <v>#N/A</v>
      </c>
      <c r="AA228" s="64" t="e">
        <v>#N/A</v>
      </c>
      <c r="AB228" s="64" t="e">
        <v>#N/A</v>
      </c>
      <c r="AC228" s="64" t="e">
        <v>#N/A</v>
      </c>
      <c r="AD228" s="64" t="e">
        <v>#N/A</v>
      </c>
      <c r="AE228" s="64" t="e">
        <v>#N/A</v>
      </c>
      <c r="AF228" s="64" t="e">
        <v>#N/A</v>
      </c>
      <c r="AG228" s="64">
        <v>9.6524761680102777</v>
      </c>
      <c r="AH228" s="64" t="e">
        <v>#N/A</v>
      </c>
      <c r="AI228" s="64" t="e">
        <v>#N/A</v>
      </c>
      <c r="AJ228" s="64"/>
      <c r="AK228" s="64"/>
      <c r="AL228" s="64"/>
      <c r="AM228" s="107"/>
    </row>
    <row r="229" spans="1:39" x14ac:dyDescent="0.25">
      <c r="A229" s="52" t="str">
        <f>CONCATENATE(C225," - ",D229,"%")</f>
        <v>Air Excess (Lambda) - 23%</v>
      </c>
      <c r="C229" s="123"/>
      <c r="D229" s="94">
        <v>23</v>
      </c>
      <c r="E229" s="64" t="e">
        <v>#N/A</v>
      </c>
      <c r="F229" s="64" t="e">
        <v>#N/A</v>
      </c>
      <c r="G229" s="64">
        <v>7</v>
      </c>
      <c r="H229" s="64">
        <v>15.000000000000016</v>
      </c>
      <c r="I229" s="64" t="e">
        <v>#N/A</v>
      </c>
      <c r="J229" s="64">
        <v>10.047846889952154</v>
      </c>
      <c r="K229" s="64">
        <v>6.4814814814814845</v>
      </c>
      <c r="L229" s="64">
        <v>11.32212118773621</v>
      </c>
      <c r="M229" s="64" t="e">
        <v>#N/A</v>
      </c>
      <c r="N229" s="64" t="e">
        <v>#N/A</v>
      </c>
      <c r="O229" s="64" t="e">
        <v>#N/A</v>
      </c>
      <c r="P229" s="64" t="e">
        <v>#N/A</v>
      </c>
      <c r="Q229" s="64" t="e">
        <v>#N/A</v>
      </c>
      <c r="R229" s="64" t="e">
        <v>#N/A</v>
      </c>
      <c r="S229" s="64">
        <v>4.5652173913043468</v>
      </c>
      <c r="T229" s="64">
        <v>4.8581747143573315</v>
      </c>
      <c r="U229" s="64">
        <v>3.245749613601236</v>
      </c>
      <c r="V229" s="64">
        <v>9.1137922055377079</v>
      </c>
      <c r="W229" s="64">
        <v>9.767441860465123</v>
      </c>
      <c r="X229" s="64">
        <v>8.3832335329341223</v>
      </c>
      <c r="Y229" s="64">
        <v>12.727272727272739</v>
      </c>
      <c r="Z229" s="64">
        <v>7.5123899169250716</v>
      </c>
      <c r="AA229" s="64">
        <v>10.934661892158315</v>
      </c>
      <c r="AB229" s="64">
        <v>4.9528301886792425</v>
      </c>
      <c r="AC229" s="64">
        <v>39.181286549705746</v>
      </c>
      <c r="AD229" s="64">
        <v>5.0454822553461121</v>
      </c>
      <c r="AE229" s="64" t="e">
        <v>#N/A</v>
      </c>
      <c r="AF229" s="64">
        <v>9.5577637866949807</v>
      </c>
      <c r="AG229" s="64" t="e">
        <v>#N/A</v>
      </c>
      <c r="AH229" s="64">
        <v>16.153846153846146</v>
      </c>
      <c r="AI229" s="64" t="e">
        <v>#N/A</v>
      </c>
      <c r="AJ229" s="64"/>
      <c r="AK229" s="64"/>
      <c r="AL229" s="64"/>
      <c r="AM229" s="107"/>
    </row>
    <row r="230" spans="1:39" x14ac:dyDescent="0.25">
      <c r="A230" s="52" t="str">
        <f>CONCATENATE(C225," - ",D230,"%")</f>
        <v>Air Excess (Lambda) - 30%</v>
      </c>
      <c r="C230" s="123"/>
      <c r="D230" s="94">
        <v>30</v>
      </c>
      <c r="E230" s="64" t="e">
        <v>#N/A</v>
      </c>
      <c r="F230" s="64" t="e">
        <v>#N/A</v>
      </c>
      <c r="G230" s="64" t="e">
        <v>#N/A</v>
      </c>
      <c r="H230" s="64" t="e">
        <v>#N/A</v>
      </c>
      <c r="I230" s="64" t="e">
        <v>#N/A</v>
      </c>
      <c r="J230" s="64" t="e">
        <v>#N/A</v>
      </c>
      <c r="K230" s="64" t="e">
        <v>#N/A</v>
      </c>
      <c r="L230" s="64" t="e">
        <v>#N/A</v>
      </c>
      <c r="M230" s="64" t="e">
        <v>#N/A</v>
      </c>
      <c r="N230" s="64" t="e">
        <v>#N/A</v>
      </c>
      <c r="O230" s="64" t="e">
        <v>#N/A</v>
      </c>
      <c r="P230" s="64" t="e">
        <v>#N/A</v>
      </c>
      <c r="Q230" s="64" t="e">
        <v>#N/A</v>
      </c>
      <c r="R230" s="64" t="e">
        <v>#N/A</v>
      </c>
      <c r="S230" s="64" t="e">
        <v>#N/A</v>
      </c>
      <c r="T230" s="64" t="e">
        <v>#N/A</v>
      </c>
      <c r="U230" s="64" t="e">
        <v>#N/A</v>
      </c>
      <c r="V230" s="64" t="e">
        <v>#N/A</v>
      </c>
      <c r="W230" s="64" t="e">
        <v>#N/A</v>
      </c>
      <c r="X230" s="64" t="e">
        <v>#N/A</v>
      </c>
      <c r="Y230" s="64" t="e">
        <v>#N/A</v>
      </c>
      <c r="Z230" s="64" t="e">
        <v>#N/A</v>
      </c>
      <c r="AA230" s="64" t="e">
        <v>#N/A</v>
      </c>
      <c r="AB230" s="64" t="e">
        <v>#N/A</v>
      </c>
      <c r="AC230" s="64" t="e">
        <v>#N/A</v>
      </c>
      <c r="AD230" s="64" t="e">
        <v>#N/A</v>
      </c>
      <c r="AE230" s="64" t="e">
        <v>#N/A</v>
      </c>
      <c r="AF230" s="64" t="e">
        <v>#N/A</v>
      </c>
      <c r="AG230" s="64">
        <v>9.7916534515865177</v>
      </c>
      <c r="AH230" s="64" t="e">
        <v>#N/A</v>
      </c>
      <c r="AI230" s="64" t="e">
        <v>#N/A</v>
      </c>
      <c r="AJ230" s="64"/>
      <c r="AK230" s="64"/>
      <c r="AL230" s="64"/>
      <c r="AM230" s="107"/>
    </row>
    <row r="231" spans="1:39" x14ac:dyDescent="0.25">
      <c r="A231" s="52" t="str">
        <f>CONCATENATE(C225," - ",D231,"%")</f>
        <v>Air Excess (Lambda) - 40%</v>
      </c>
      <c r="C231" s="123"/>
      <c r="D231" s="94">
        <v>40</v>
      </c>
      <c r="E231" s="64" t="e">
        <v>#N/A</v>
      </c>
      <c r="F231" s="64" t="e">
        <v>#N/A</v>
      </c>
      <c r="G231" s="64">
        <v>7.4999999999999982</v>
      </c>
      <c r="H231" s="64">
        <v>15.000000000000016</v>
      </c>
      <c r="I231" s="64" t="e">
        <v>#N/A</v>
      </c>
      <c r="J231" s="64">
        <v>13.698318945933536</v>
      </c>
      <c r="K231" s="64">
        <v>7.6717557251907946</v>
      </c>
      <c r="L231" s="64">
        <v>13.017733230532174</v>
      </c>
      <c r="M231" s="64" t="e">
        <v>#N/A</v>
      </c>
      <c r="N231" s="64" t="e">
        <v>#N/A</v>
      </c>
      <c r="O231" s="64" t="e">
        <v>#N/A</v>
      </c>
      <c r="P231" s="64" t="e">
        <v>#N/A</v>
      </c>
      <c r="Q231" s="64" t="e">
        <v>#N/A</v>
      </c>
      <c r="R231" s="64" t="e">
        <v>#N/A</v>
      </c>
      <c r="S231" s="64">
        <v>4.8546257533238126</v>
      </c>
      <c r="T231" s="64">
        <v>5.212205030685455</v>
      </c>
      <c r="U231" s="64">
        <v>3.3070866141732287</v>
      </c>
      <c r="V231" s="64">
        <v>8.6780445472953485</v>
      </c>
      <c r="W231" s="64">
        <v>8.7136929460580905</v>
      </c>
      <c r="X231" s="64">
        <v>8.4</v>
      </c>
      <c r="Y231" s="64">
        <v>13.070944167466624</v>
      </c>
      <c r="Z231" s="64">
        <v>7.9164892417904689</v>
      </c>
      <c r="AA231" s="64">
        <v>11.687591294861356</v>
      </c>
      <c r="AB231" s="64">
        <v>5.3819378036185901</v>
      </c>
      <c r="AC231" s="64">
        <v>43.115423901944048</v>
      </c>
      <c r="AD231" s="64">
        <v>5.5318962110901273</v>
      </c>
      <c r="AE231" s="64" t="e">
        <v>#N/A</v>
      </c>
      <c r="AF231" s="64">
        <v>9.9994709274641362</v>
      </c>
      <c r="AG231" s="64">
        <v>9.8942065112927331</v>
      </c>
      <c r="AH231" s="64">
        <v>16.153846153846146</v>
      </c>
      <c r="AI231" s="64" t="e">
        <v>#N/A</v>
      </c>
      <c r="AJ231" s="64"/>
      <c r="AK231" s="64"/>
      <c r="AL231" s="64"/>
      <c r="AM231" s="107"/>
    </row>
    <row r="232" spans="1:39" x14ac:dyDescent="0.25">
      <c r="A232" s="52" t="str">
        <f>CONCATENATE(C225," - ",D232,"%")</f>
        <v>Air Excess (Lambda) - 50%</v>
      </c>
      <c r="C232" s="123"/>
      <c r="D232" s="94">
        <v>50</v>
      </c>
      <c r="E232" s="64" t="e">
        <v>#N/A</v>
      </c>
      <c r="F232" s="64" t="e">
        <v>#N/A</v>
      </c>
      <c r="G232" s="64" t="e">
        <v>#N/A</v>
      </c>
      <c r="H232" s="64" t="e">
        <v>#N/A</v>
      </c>
      <c r="I232" s="64" t="e">
        <v>#N/A</v>
      </c>
      <c r="J232" s="64" t="e">
        <v>#N/A</v>
      </c>
      <c r="K232" s="64" t="e">
        <v>#N/A</v>
      </c>
      <c r="L232" s="64" t="e">
        <v>#N/A</v>
      </c>
      <c r="M232" s="64" t="e">
        <v>#N/A</v>
      </c>
      <c r="N232" s="64" t="e">
        <v>#N/A</v>
      </c>
      <c r="O232" s="64" t="e">
        <v>#N/A</v>
      </c>
      <c r="P232" s="64" t="e">
        <v>#N/A</v>
      </c>
      <c r="Q232" s="64" t="e">
        <v>#N/A</v>
      </c>
      <c r="R232" s="64" t="e">
        <v>#N/A</v>
      </c>
      <c r="S232" s="64" t="e">
        <v>#N/A</v>
      </c>
      <c r="T232" s="64" t="e">
        <v>#N/A</v>
      </c>
      <c r="U232" s="64" t="e">
        <v>#N/A</v>
      </c>
      <c r="V232" s="64" t="e">
        <v>#N/A</v>
      </c>
      <c r="W232" s="64" t="e">
        <v>#N/A</v>
      </c>
      <c r="X232" s="64" t="e">
        <v>#N/A</v>
      </c>
      <c r="Y232" s="64" t="e">
        <v>#N/A</v>
      </c>
      <c r="Z232" s="64" t="e">
        <v>#N/A</v>
      </c>
      <c r="AA232" s="64" t="e">
        <v>#N/A</v>
      </c>
      <c r="AB232" s="64" t="e">
        <v>#N/A</v>
      </c>
      <c r="AC232" s="64" t="e">
        <v>#N/A</v>
      </c>
      <c r="AD232" s="64" t="e">
        <v>#N/A</v>
      </c>
      <c r="AE232" s="64" t="e">
        <v>#N/A</v>
      </c>
      <c r="AF232" s="64" t="e">
        <v>#N/A</v>
      </c>
      <c r="AG232" s="64">
        <v>10.010281144148404</v>
      </c>
      <c r="AH232" s="64" t="e">
        <v>#N/A</v>
      </c>
      <c r="AI232" s="64" t="e">
        <v>#N/A</v>
      </c>
      <c r="AJ232" s="64"/>
      <c r="AK232" s="64"/>
      <c r="AL232" s="64"/>
      <c r="AM232" s="107"/>
    </row>
    <row r="233" spans="1:39" ht="15.75" thickBot="1" x14ac:dyDescent="0.3">
      <c r="A233" s="52" t="str">
        <f>CONCATENATE(C225," - ",D233,"%")</f>
        <v>Air Excess (Lambda) - 60%</v>
      </c>
      <c r="C233" s="124"/>
      <c r="D233" s="95">
        <v>60</v>
      </c>
      <c r="E233" s="116">
        <v>9.5454545454545485</v>
      </c>
      <c r="F233" s="116">
        <v>14.551811298914306</v>
      </c>
      <c r="G233" s="116" t="e">
        <v>#N/A</v>
      </c>
      <c r="H233" s="116" t="e">
        <v>#N/A</v>
      </c>
      <c r="I233" s="116" t="e">
        <v>#N/A</v>
      </c>
      <c r="J233" s="116" t="e">
        <v>#N/A</v>
      </c>
      <c r="K233" s="116" t="e">
        <v>#N/A</v>
      </c>
      <c r="L233" s="116" t="e">
        <v>#N/A</v>
      </c>
      <c r="M233" s="116" t="e">
        <v>#N/A</v>
      </c>
      <c r="N233" s="116" t="e">
        <v>#N/A</v>
      </c>
      <c r="O233" s="116" t="e">
        <v>#N/A</v>
      </c>
      <c r="P233" s="116" t="e">
        <v>#N/A</v>
      </c>
      <c r="Q233" s="116" t="e">
        <v>#N/A</v>
      </c>
      <c r="R233" s="116" t="e">
        <v>#N/A</v>
      </c>
      <c r="S233" s="116" t="e">
        <v>#N/A</v>
      </c>
      <c r="T233" s="116" t="e">
        <v>#N/A</v>
      </c>
      <c r="U233" s="116" t="e">
        <v>#N/A</v>
      </c>
      <c r="V233" s="116" t="e">
        <v>#N/A</v>
      </c>
      <c r="W233" s="116">
        <v>12.06896551724139</v>
      </c>
      <c r="X233" s="116" t="e">
        <v>#N/A</v>
      </c>
      <c r="Y233" s="116" t="e">
        <v>#N/A</v>
      </c>
      <c r="Z233" s="116" t="e">
        <v>#N/A</v>
      </c>
      <c r="AA233" s="116" t="e">
        <v>#N/A</v>
      </c>
      <c r="AB233" s="116" t="e">
        <v>#N/A</v>
      </c>
      <c r="AC233" s="116" t="e">
        <v>#N/A</v>
      </c>
      <c r="AD233" s="116" t="e">
        <v>#N/A</v>
      </c>
      <c r="AE233" s="116" t="e">
        <v>#N/A</v>
      </c>
      <c r="AF233" s="116" t="e">
        <v>#N/A</v>
      </c>
      <c r="AG233" s="116">
        <v>10.335527173652061</v>
      </c>
      <c r="AH233" s="116" t="e">
        <v>#N/A</v>
      </c>
      <c r="AI233" s="116" t="e">
        <v>#N/A</v>
      </c>
      <c r="AJ233" s="116"/>
      <c r="AK233" s="116"/>
      <c r="AL233" s="116"/>
      <c r="AM233" s="108"/>
    </row>
    <row r="241" spans="2:39" x14ac:dyDescent="0.25">
      <c r="AE241" s="1"/>
    </row>
    <row r="242" spans="2:39" x14ac:dyDescent="0.25">
      <c r="AE242" s="1"/>
    </row>
    <row r="244" spans="2:39" ht="18.75" thickBot="1" x14ac:dyDescent="0.3">
      <c r="B244" s="32" t="s">
        <v>198</v>
      </c>
    </row>
    <row r="245" spans="2:39" ht="19.5" thickBot="1" x14ac:dyDescent="0.35">
      <c r="C245" s="40"/>
      <c r="D245" s="45"/>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2"/>
    </row>
    <row r="246" spans="2:39" x14ac:dyDescent="0.25">
      <c r="C246" s="36"/>
      <c r="D246" s="11"/>
      <c r="E246" s="46"/>
      <c r="F246" s="20"/>
      <c r="G246" s="20"/>
      <c r="H246" s="20"/>
      <c r="I246" s="20"/>
      <c r="J246" s="20"/>
      <c r="K246" s="20"/>
      <c r="L246" s="20"/>
      <c r="M246" s="20"/>
      <c r="N246" s="20"/>
      <c r="O246" s="20"/>
      <c r="P246" s="20"/>
      <c r="Q246" s="20"/>
      <c r="R246" s="20"/>
      <c r="S246" s="20"/>
      <c r="T246" s="20"/>
      <c r="U246" s="24"/>
      <c r="V246" s="20"/>
      <c r="W246" s="20"/>
      <c r="X246" s="20"/>
      <c r="Y246" s="20"/>
      <c r="Z246" s="20"/>
      <c r="AA246" s="20"/>
      <c r="AB246" s="24"/>
      <c r="AC246" s="20"/>
      <c r="AD246" s="24"/>
      <c r="AE246" s="20"/>
      <c r="AF246" s="9"/>
      <c r="AG246" s="9"/>
      <c r="AH246" s="9"/>
      <c r="AI246" s="9"/>
      <c r="AJ246" s="9"/>
      <c r="AK246" s="9"/>
      <c r="AL246" s="9"/>
      <c r="AM246" s="43"/>
    </row>
    <row r="247" spans="2:39" x14ac:dyDescent="0.25">
      <c r="C247" s="37"/>
      <c r="D247" s="94"/>
      <c r="E247" s="47"/>
      <c r="F247" s="64"/>
      <c r="G247" s="64"/>
      <c r="H247" s="64"/>
      <c r="I247" s="64"/>
      <c r="J247" s="64"/>
      <c r="K247" s="64"/>
      <c r="L247" s="64"/>
      <c r="M247" s="64"/>
      <c r="N247" s="64"/>
      <c r="O247" s="64"/>
      <c r="P247" s="64"/>
      <c r="Q247" s="64"/>
      <c r="R247" s="64"/>
      <c r="S247" s="64"/>
      <c r="T247" s="64"/>
      <c r="U247" s="65"/>
      <c r="V247" s="64"/>
      <c r="W247" s="64"/>
      <c r="X247" s="64"/>
      <c r="Y247" s="64"/>
      <c r="Z247" s="64"/>
      <c r="AA247" s="64"/>
      <c r="AB247" s="65"/>
      <c r="AC247" s="64"/>
      <c r="AD247" s="65"/>
      <c r="AE247" s="64"/>
      <c r="AF247" s="64"/>
      <c r="AG247" s="64"/>
      <c r="AH247" s="64"/>
      <c r="AI247" s="64"/>
      <c r="AJ247" s="64"/>
      <c r="AK247" s="64"/>
      <c r="AL247" s="64"/>
      <c r="AM247" s="107"/>
    </row>
    <row r="248" spans="2:39" ht="15.75" thickBot="1" x14ac:dyDescent="0.3">
      <c r="C248" s="118"/>
      <c r="D248" s="95"/>
      <c r="E248" s="119"/>
      <c r="F248" s="116"/>
      <c r="G248" s="116"/>
      <c r="H248" s="116"/>
      <c r="I248" s="116"/>
      <c r="J248" s="116"/>
      <c r="K248" s="116"/>
      <c r="L248" s="116"/>
      <c r="M248" s="116"/>
      <c r="N248" s="116"/>
      <c r="O248" s="116"/>
      <c r="P248" s="116"/>
      <c r="Q248" s="116"/>
      <c r="R248" s="116"/>
      <c r="S248" s="116"/>
      <c r="T248" s="116"/>
      <c r="U248" s="120"/>
      <c r="V248" s="116"/>
      <c r="W248" s="116"/>
      <c r="X248" s="116"/>
      <c r="Y248" s="116"/>
      <c r="Z248" s="116"/>
      <c r="AA248" s="116"/>
      <c r="AB248" s="120"/>
      <c r="AC248" s="116"/>
      <c r="AD248" s="120"/>
      <c r="AE248" s="116"/>
      <c r="AF248" s="116"/>
      <c r="AG248" s="116"/>
      <c r="AH248" s="116"/>
      <c r="AI248" s="116"/>
      <c r="AJ248" s="116"/>
      <c r="AK248" s="116"/>
      <c r="AL248" s="116"/>
      <c r="AM248" s="108"/>
    </row>
    <row r="249" spans="2:39" ht="15.75" thickBot="1" x14ac:dyDescent="0.3">
      <c r="AE249" s="1"/>
    </row>
    <row r="250" spans="2:39" ht="19.5" thickBot="1" x14ac:dyDescent="0.35">
      <c r="C250" s="40"/>
      <c r="D250" s="45"/>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2"/>
    </row>
    <row r="251" spans="2:39" x14ac:dyDescent="0.25">
      <c r="C251" s="36"/>
      <c r="D251" s="11"/>
      <c r="E251" s="33"/>
      <c r="F251" s="20"/>
      <c r="G251" s="20"/>
      <c r="H251" s="20"/>
      <c r="I251" s="20"/>
      <c r="J251" s="20"/>
      <c r="K251" s="20"/>
      <c r="L251" s="20"/>
      <c r="M251" s="20"/>
      <c r="N251" s="20"/>
      <c r="O251" s="20"/>
      <c r="P251" s="20"/>
      <c r="Q251" s="20"/>
      <c r="R251" s="20"/>
      <c r="S251" s="20"/>
      <c r="T251" s="20"/>
      <c r="U251" s="20"/>
      <c r="V251" s="20"/>
      <c r="W251" s="20"/>
      <c r="X251" s="20"/>
      <c r="Y251" s="20"/>
      <c r="Z251" s="20"/>
      <c r="AA251" s="20"/>
      <c r="AB251" s="24"/>
      <c r="AC251" s="24"/>
      <c r="AD251" s="20"/>
      <c r="AE251" s="9"/>
      <c r="AF251" s="9"/>
      <c r="AG251" s="9"/>
      <c r="AH251" s="9"/>
      <c r="AI251" s="9"/>
      <c r="AJ251" s="9"/>
      <c r="AK251" s="9"/>
      <c r="AL251" s="9"/>
      <c r="AM251" s="43"/>
    </row>
    <row r="252" spans="2:39" x14ac:dyDescent="0.25">
      <c r="C252" s="37"/>
      <c r="D252" s="94"/>
      <c r="E252" s="34"/>
      <c r="F252" s="64"/>
      <c r="G252" s="64"/>
      <c r="H252" s="64"/>
      <c r="I252" s="64"/>
      <c r="J252" s="64"/>
      <c r="K252" s="64"/>
      <c r="L252" s="64"/>
      <c r="M252" s="64"/>
      <c r="N252" s="64"/>
      <c r="O252" s="64"/>
      <c r="P252" s="64"/>
      <c r="Q252" s="64"/>
      <c r="R252" s="64"/>
      <c r="S252" s="64"/>
      <c r="T252" s="64"/>
      <c r="U252" s="64"/>
      <c r="V252" s="64"/>
      <c r="W252" s="64"/>
      <c r="X252" s="64"/>
      <c r="Y252" s="64"/>
      <c r="Z252" s="64"/>
      <c r="AA252" s="64"/>
      <c r="AB252" s="65"/>
      <c r="AC252" s="65"/>
      <c r="AD252" s="64"/>
      <c r="AE252" s="64"/>
      <c r="AF252" s="64"/>
      <c r="AG252" s="64"/>
      <c r="AH252" s="64"/>
      <c r="AI252" s="64"/>
      <c r="AJ252" s="64"/>
      <c r="AK252" s="64"/>
      <c r="AL252" s="64"/>
      <c r="AM252" s="107"/>
    </row>
    <row r="253" spans="2:39" ht="15.75" thickBot="1" x14ac:dyDescent="0.3">
      <c r="C253" s="118"/>
      <c r="D253" s="95"/>
      <c r="E253" s="117"/>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20"/>
      <c r="AC253" s="120"/>
      <c r="AD253" s="116"/>
      <c r="AE253" s="116"/>
      <c r="AF253" s="116"/>
      <c r="AG253" s="116"/>
      <c r="AH253" s="116"/>
      <c r="AI253" s="116"/>
      <c r="AJ253" s="116"/>
      <c r="AK253" s="116"/>
      <c r="AL253" s="116"/>
      <c r="AM253" s="108"/>
    </row>
    <row r="254" spans="2:39" ht="15.75" thickBot="1" x14ac:dyDescent="0.3">
      <c r="AE254" s="1"/>
    </row>
    <row r="255" spans="2:39" ht="19.5" thickBot="1" x14ac:dyDescent="0.35">
      <c r="C255" s="40"/>
      <c r="D255" s="45"/>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2"/>
    </row>
    <row r="256" spans="2:39" x14ac:dyDescent="0.25">
      <c r="C256" s="36"/>
      <c r="D256" s="11"/>
      <c r="E256" s="33"/>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9"/>
      <c r="AF256" s="9"/>
      <c r="AG256" s="9"/>
      <c r="AH256" s="9"/>
      <c r="AI256" s="9"/>
      <c r="AJ256" s="9"/>
      <c r="AK256" s="9"/>
      <c r="AL256" s="9"/>
      <c r="AM256" s="43"/>
    </row>
    <row r="257" spans="2:39" x14ac:dyDescent="0.25">
      <c r="C257" s="37"/>
      <c r="D257" s="94"/>
      <c r="E257" s="3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C257" s="64"/>
      <c r="AD257" s="64"/>
      <c r="AE257" s="109"/>
      <c r="AF257" s="109"/>
      <c r="AG257" s="109"/>
      <c r="AH257" s="64"/>
      <c r="AI257" s="64"/>
      <c r="AJ257" s="64"/>
      <c r="AK257" s="64"/>
      <c r="AL257" s="64"/>
      <c r="AM257" s="107"/>
    </row>
    <row r="258" spans="2:39" ht="15.75" thickBot="1" x14ac:dyDescent="0.3">
      <c r="C258" s="118"/>
      <c r="D258" s="95"/>
      <c r="E258" s="117"/>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6"/>
      <c r="AL258" s="116"/>
      <c r="AM258" s="108"/>
    </row>
    <row r="259" spans="2:39" x14ac:dyDescent="0.25">
      <c r="AE259" s="1"/>
    </row>
    <row r="260" spans="2:39" x14ac:dyDescent="0.25">
      <c r="AE260" s="1"/>
    </row>
    <row r="261" spans="2:39" x14ac:dyDescent="0.25">
      <c r="AE261" s="1"/>
    </row>
    <row r="262" spans="2:39" x14ac:dyDescent="0.25">
      <c r="AE262" s="1"/>
    </row>
    <row r="263" spans="2:39" x14ac:dyDescent="0.25">
      <c r="AE263" s="1"/>
    </row>
    <row r="264" spans="2:39" x14ac:dyDescent="0.25">
      <c r="AE264" s="1"/>
    </row>
    <row r="265" spans="2:39" x14ac:dyDescent="0.25">
      <c r="AE265" s="1"/>
    </row>
    <row r="266" spans="2:39" ht="18.75" thickBot="1" x14ac:dyDescent="0.3">
      <c r="B266" s="32" t="s">
        <v>206</v>
      </c>
      <c r="AE266" s="1"/>
    </row>
    <row r="267" spans="2:39" ht="19.5" thickBot="1" x14ac:dyDescent="0.35">
      <c r="B267" s="1"/>
      <c r="C267" s="40"/>
      <c r="D267" s="45"/>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2"/>
    </row>
    <row r="268" spans="2:39" x14ac:dyDescent="0.25">
      <c r="C268" s="36"/>
      <c r="D268" s="11"/>
      <c r="E268" s="33"/>
      <c r="F268" s="24"/>
      <c r="G268" s="24"/>
      <c r="H268" s="24"/>
      <c r="I268" s="24"/>
      <c r="J268" s="24"/>
      <c r="K268" s="24"/>
      <c r="L268" s="24"/>
      <c r="M268" s="24"/>
      <c r="N268" s="24"/>
      <c r="O268" s="24"/>
      <c r="P268" s="24"/>
      <c r="Q268" s="24"/>
      <c r="R268" s="24"/>
      <c r="S268" s="24"/>
      <c r="T268" s="24"/>
      <c r="U268" s="24"/>
      <c r="V268" s="20"/>
      <c r="W268" s="20"/>
      <c r="X268" s="24"/>
      <c r="Y268" s="24"/>
      <c r="Z268" s="20"/>
      <c r="AA268" s="20"/>
      <c r="AB268" s="20"/>
      <c r="AC268" s="24"/>
      <c r="AD268" s="24"/>
      <c r="AE268" s="26"/>
      <c r="AF268" s="26"/>
      <c r="AG268" s="26"/>
      <c r="AH268" s="20"/>
      <c r="AI268" s="20"/>
      <c r="AJ268" s="20"/>
      <c r="AK268" s="20"/>
      <c r="AL268" s="20"/>
      <c r="AM268" s="21"/>
    </row>
    <row r="269" spans="2:39" x14ac:dyDescent="0.25">
      <c r="C269" s="37"/>
      <c r="D269" s="94"/>
      <c r="E269" s="34"/>
      <c r="F269" s="65"/>
      <c r="G269" s="65"/>
      <c r="H269" s="65"/>
      <c r="I269" s="65"/>
      <c r="J269" s="65"/>
      <c r="K269" s="65"/>
      <c r="L269" s="65"/>
      <c r="M269" s="65"/>
      <c r="N269" s="65"/>
      <c r="O269" s="65"/>
      <c r="P269" s="65"/>
      <c r="Q269" s="65"/>
      <c r="R269" s="65"/>
      <c r="S269" s="65"/>
      <c r="T269" s="65"/>
      <c r="U269" s="65"/>
      <c r="V269" s="64"/>
      <c r="W269" s="64"/>
      <c r="X269" s="65"/>
      <c r="Y269" s="65"/>
      <c r="Z269" s="64"/>
      <c r="AA269" s="64"/>
      <c r="AB269" s="64"/>
      <c r="AC269" s="65"/>
      <c r="AD269" s="65"/>
      <c r="AE269" s="110"/>
      <c r="AF269" s="110"/>
      <c r="AG269" s="110"/>
      <c r="AH269" s="64"/>
      <c r="AI269" s="64"/>
      <c r="AJ269" s="64"/>
      <c r="AK269" s="64"/>
      <c r="AL269" s="64"/>
      <c r="AM269" s="107"/>
    </row>
    <row r="270" spans="2:39" ht="15.75" thickBot="1" x14ac:dyDescent="0.3">
      <c r="C270" s="118"/>
      <c r="D270" s="95"/>
      <c r="E270" s="117"/>
      <c r="F270" s="120"/>
      <c r="G270" s="120"/>
      <c r="H270" s="120"/>
      <c r="I270" s="120"/>
      <c r="J270" s="120"/>
      <c r="K270" s="120"/>
      <c r="L270" s="120"/>
      <c r="M270" s="120"/>
      <c r="N270" s="120"/>
      <c r="O270" s="120"/>
      <c r="P270" s="120"/>
      <c r="Q270" s="120"/>
      <c r="R270" s="120"/>
      <c r="S270" s="120"/>
      <c r="T270" s="120"/>
      <c r="U270" s="120"/>
      <c r="V270" s="116"/>
      <c r="W270" s="116"/>
      <c r="X270" s="120"/>
      <c r="Y270" s="120"/>
      <c r="Z270" s="116"/>
      <c r="AA270" s="116"/>
      <c r="AB270" s="116"/>
      <c r="AC270" s="120"/>
      <c r="AD270" s="120"/>
      <c r="AE270" s="121"/>
      <c r="AF270" s="121"/>
      <c r="AG270" s="121"/>
      <c r="AH270" s="116"/>
      <c r="AI270" s="116"/>
      <c r="AJ270" s="116"/>
      <c r="AK270" s="116"/>
      <c r="AL270" s="116"/>
      <c r="AM270" s="108"/>
    </row>
    <row r="271" spans="2:39" ht="15.75" thickBot="1" x14ac:dyDescent="0.3">
      <c r="AE271" s="25"/>
      <c r="AF271" s="27"/>
      <c r="AG271" s="27"/>
      <c r="AH271" s="22"/>
      <c r="AI271" s="18"/>
      <c r="AJ271" s="18"/>
      <c r="AK271" s="18"/>
      <c r="AL271" s="22"/>
      <c r="AM271" s="22"/>
    </row>
    <row r="272" spans="2:39" ht="19.5" thickBot="1" x14ac:dyDescent="0.35">
      <c r="C272" s="40"/>
      <c r="D272" s="45"/>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2"/>
    </row>
    <row r="273" spans="3:39" x14ac:dyDescent="0.25">
      <c r="C273" s="36"/>
      <c r="D273" s="11"/>
      <c r="E273" s="33"/>
      <c r="F273" s="24"/>
      <c r="G273" s="24"/>
      <c r="H273" s="24"/>
      <c r="I273" s="24"/>
      <c r="J273" s="24"/>
      <c r="K273" s="24"/>
      <c r="L273" s="24"/>
      <c r="M273" s="24"/>
      <c r="N273" s="24"/>
      <c r="O273" s="24"/>
      <c r="P273" s="24"/>
      <c r="Q273" s="24"/>
      <c r="R273" s="24"/>
      <c r="S273" s="24"/>
      <c r="T273" s="20"/>
      <c r="U273" s="24"/>
      <c r="V273" s="24"/>
      <c r="W273" s="20"/>
      <c r="X273" s="20"/>
      <c r="Y273" s="20"/>
      <c r="Z273" s="24"/>
      <c r="AA273" s="20"/>
      <c r="AB273" s="20"/>
      <c r="AC273" s="20"/>
      <c r="AD273" s="20"/>
      <c r="AE273" s="26"/>
      <c r="AF273" s="26"/>
      <c r="AG273" s="26"/>
      <c r="AH273" s="20"/>
      <c r="AI273" s="20"/>
      <c r="AJ273" s="20"/>
      <c r="AK273" s="20"/>
      <c r="AL273" s="20"/>
      <c r="AM273" s="21"/>
    </row>
    <row r="274" spans="3:39" x14ac:dyDescent="0.25">
      <c r="C274" s="37"/>
      <c r="D274" s="94"/>
      <c r="E274" s="34"/>
      <c r="F274" s="65"/>
      <c r="G274" s="65"/>
      <c r="H274" s="65"/>
      <c r="I274" s="65"/>
      <c r="J274" s="65"/>
      <c r="K274" s="65"/>
      <c r="L274" s="65"/>
      <c r="M274" s="65"/>
      <c r="N274" s="65"/>
      <c r="O274" s="65"/>
      <c r="P274" s="65"/>
      <c r="Q274" s="65"/>
      <c r="R274" s="65"/>
      <c r="S274" s="65"/>
      <c r="T274" s="64"/>
      <c r="U274" s="65"/>
      <c r="V274" s="65"/>
      <c r="W274" s="64"/>
      <c r="X274" s="64"/>
      <c r="Y274" s="64"/>
      <c r="Z274" s="65"/>
      <c r="AA274" s="64"/>
      <c r="AB274" s="64"/>
      <c r="AC274" s="64"/>
      <c r="AD274" s="64"/>
      <c r="AE274" s="110"/>
      <c r="AF274" s="110"/>
      <c r="AG274" s="110"/>
      <c r="AH274" s="64"/>
      <c r="AI274" s="64"/>
      <c r="AJ274" s="64"/>
      <c r="AK274" s="64"/>
      <c r="AL274" s="64"/>
      <c r="AM274" s="107"/>
    </row>
    <row r="275" spans="3:39" ht="15.75" thickBot="1" x14ac:dyDescent="0.3">
      <c r="C275" s="118"/>
      <c r="D275" s="95"/>
      <c r="E275" s="117"/>
      <c r="F275" s="120"/>
      <c r="G275" s="120"/>
      <c r="H275" s="120"/>
      <c r="I275" s="120"/>
      <c r="J275" s="120"/>
      <c r="K275" s="120"/>
      <c r="L275" s="120"/>
      <c r="M275" s="120"/>
      <c r="N275" s="120"/>
      <c r="O275" s="120"/>
      <c r="P275" s="120"/>
      <c r="Q275" s="120"/>
      <c r="R275" s="120"/>
      <c r="S275" s="120"/>
      <c r="T275" s="116"/>
      <c r="U275" s="120"/>
      <c r="V275" s="120"/>
      <c r="W275" s="116"/>
      <c r="X275" s="116"/>
      <c r="Y275" s="116"/>
      <c r="Z275" s="120"/>
      <c r="AA275" s="116"/>
      <c r="AB275" s="116"/>
      <c r="AC275" s="116"/>
      <c r="AD275" s="116"/>
      <c r="AE275" s="121"/>
      <c r="AF275" s="121"/>
      <c r="AG275" s="121"/>
      <c r="AH275" s="116"/>
      <c r="AI275" s="116"/>
      <c r="AJ275" s="116"/>
      <c r="AK275" s="116"/>
      <c r="AL275" s="116"/>
      <c r="AM275" s="108"/>
    </row>
    <row r="276" spans="3:39" ht="15.75" thickBot="1" x14ac:dyDescent="0.3">
      <c r="AE276" s="25"/>
      <c r="AF276" s="27"/>
      <c r="AG276" s="27"/>
      <c r="AH276" s="22"/>
      <c r="AI276" s="18"/>
      <c r="AJ276" s="18"/>
      <c r="AK276" s="18"/>
      <c r="AL276" s="22"/>
      <c r="AM276" s="22"/>
    </row>
    <row r="277" spans="3:39" ht="19.5" thickBot="1" x14ac:dyDescent="0.35">
      <c r="C277" s="40"/>
      <c r="D277" s="45"/>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2"/>
    </row>
    <row r="278" spans="3:39" x14ac:dyDescent="0.25">
      <c r="C278" s="36"/>
      <c r="D278" s="11"/>
      <c r="E278" s="33"/>
      <c r="F278" s="20"/>
      <c r="G278" s="20"/>
      <c r="H278" s="20"/>
      <c r="I278" s="20"/>
      <c r="J278" s="20"/>
      <c r="K278" s="20"/>
      <c r="L278" s="20"/>
      <c r="M278" s="20"/>
      <c r="N278" s="20"/>
      <c r="O278" s="20"/>
      <c r="P278" s="20"/>
      <c r="Q278" s="20"/>
      <c r="R278" s="20"/>
      <c r="S278" s="20"/>
      <c r="T278" s="20"/>
      <c r="U278" s="20"/>
      <c r="V278" s="20"/>
      <c r="W278" s="20"/>
      <c r="X278" s="20"/>
      <c r="Y278" s="20"/>
      <c r="Z278" s="20"/>
      <c r="AA278" s="20"/>
      <c r="AB278" s="24"/>
      <c r="AC278" s="20"/>
      <c r="AD278" s="20"/>
      <c r="AE278" s="26"/>
      <c r="AF278" s="26"/>
      <c r="AG278" s="26"/>
      <c r="AH278" s="20"/>
      <c r="AI278" s="20"/>
      <c r="AJ278" s="20"/>
      <c r="AK278" s="20"/>
      <c r="AL278" s="20"/>
      <c r="AM278" s="21"/>
    </row>
    <row r="279" spans="3:39" x14ac:dyDescent="0.25">
      <c r="C279" s="37"/>
      <c r="D279" s="94"/>
      <c r="E279" s="34"/>
      <c r="F279" s="64"/>
      <c r="G279" s="64"/>
      <c r="H279" s="64"/>
      <c r="I279" s="64"/>
      <c r="J279" s="64"/>
      <c r="K279" s="64"/>
      <c r="L279" s="64"/>
      <c r="M279" s="64"/>
      <c r="N279" s="64"/>
      <c r="O279" s="64"/>
      <c r="P279" s="64"/>
      <c r="Q279" s="64"/>
      <c r="R279" s="64"/>
      <c r="S279" s="64"/>
      <c r="T279" s="64"/>
      <c r="U279" s="64"/>
      <c r="V279" s="64"/>
      <c r="W279" s="64"/>
      <c r="X279" s="64"/>
      <c r="Y279" s="64"/>
      <c r="Z279" s="64"/>
      <c r="AA279" s="64"/>
      <c r="AB279" s="65"/>
      <c r="AC279" s="64"/>
      <c r="AD279" s="64"/>
      <c r="AE279" s="110"/>
      <c r="AF279" s="110"/>
      <c r="AG279" s="110"/>
      <c r="AH279" s="64"/>
      <c r="AI279" s="64"/>
      <c r="AJ279" s="64"/>
      <c r="AK279" s="64"/>
      <c r="AL279" s="64"/>
      <c r="AM279" s="107"/>
    </row>
    <row r="280" spans="3:39" ht="15.75" thickBot="1" x14ac:dyDescent="0.3">
      <c r="C280" s="118"/>
      <c r="D280" s="95"/>
      <c r="E280" s="117"/>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20"/>
      <c r="AC280" s="116"/>
      <c r="AD280" s="116"/>
      <c r="AE280" s="121"/>
      <c r="AF280" s="121"/>
      <c r="AG280" s="121"/>
      <c r="AH280" s="116"/>
      <c r="AI280" s="116"/>
      <c r="AJ280" s="116"/>
      <c r="AK280" s="116"/>
      <c r="AL280" s="116"/>
      <c r="AM280" s="108"/>
    </row>
    <row r="281" spans="3:39" x14ac:dyDescent="0.25">
      <c r="AE281" s="25"/>
    </row>
    <row r="282" spans="3:39" x14ac:dyDescent="0.25">
      <c r="AE282" s="25"/>
    </row>
    <row r="283" spans="3:39" x14ac:dyDescent="0.25">
      <c r="AE283" s="25"/>
    </row>
    <row r="284" spans="3:39" x14ac:dyDescent="0.25">
      <c r="AE284" s="25"/>
    </row>
    <row r="285" spans="3:39" x14ac:dyDescent="0.25">
      <c r="AE285" s="25"/>
      <c r="AF285" s="18"/>
      <c r="AG285" s="18"/>
      <c r="AH285" s="18"/>
    </row>
    <row r="286" spans="3:39" x14ac:dyDescent="0.25">
      <c r="AE286" s="28"/>
      <c r="AF286" s="18"/>
      <c r="AG286" s="18"/>
      <c r="AH286" s="18"/>
      <c r="AI286" s="18"/>
      <c r="AJ286" s="18"/>
      <c r="AK286" s="18"/>
    </row>
    <row r="287" spans="3:39" x14ac:dyDescent="0.25">
      <c r="AE287" s="28"/>
      <c r="AF287" s="18"/>
      <c r="AG287" s="18"/>
      <c r="AH287" s="18"/>
      <c r="AI287" s="18"/>
      <c r="AJ287" s="18"/>
      <c r="AK287" s="18"/>
    </row>
    <row r="288" spans="3:39" x14ac:dyDescent="0.25">
      <c r="AE288" s="28"/>
      <c r="AF288" s="18"/>
      <c r="AG288" s="18"/>
      <c r="AH288" s="18"/>
      <c r="AI288" s="18"/>
      <c r="AJ288" s="18"/>
      <c r="AK288" s="18"/>
    </row>
    <row r="289" spans="31:37" x14ac:dyDescent="0.25">
      <c r="AE289" s="25"/>
      <c r="AF289" s="18"/>
      <c r="AG289" s="18"/>
      <c r="AH289" s="18"/>
    </row>
    <row r="290" spans="31:37" x14ac:dyDescent="0.25">
      <c r="AE290" s="25"/>
      <c r="AF290" s="18"/>
      <c r="AG290" s="18"/>
      <c r="AH290" s="18"/>
    </row>
    <row r="291" spans="31:37" x14ac:dyDescent="0.25">
      <c r="AE291" s="28"/>
      <c r="AF291" s="18"/>
      <c r="AG291" s="18"/>
      <c r="AH291" s="18"/>
      <c r="AI291" s="18"/>
      <c r="AJ291" s="18"/>
      <c r="AK291" s="18"/>
    </row>
    <row r="292" spans="31:37" x14ac:dyDescent="0.25">
      <c r="AE292" s="28"/>
      <c r="AF292" s="18"/>
      <c r="AG292" s="18"/>
      <c r="AH292" s="18"/>
      <c r="AI292" s="18"/>
      <c r="AJ292" s="18"/>
      <c r="AK292" s="18"/>
    </row>
    <row r="293" spans="31:37" x14ac:dyDescent="0.25">
      <c r="AE293" s="28"/>
      <c r="AF293" s="18"/>
      <c r="AG293" s="18"/>
      <c r="AH293" s="18"/>
      <c r="AI293" s="18"/>
      <c r="AJ293" s="18"/>
      <c r="AK293" s="18"/>
    </row>
    <row r="294" spans="31:37" x14ac:dyDescent="0.25">
      <c r="AE294" s="25"/>
      <c r="AF294" s="18"/>
      <c r="AG294" s="18"/>
      <c r="AH294" s="18"/>
    </row>
    <row r="295" spans="31:37" x14ac:dyDescent="0.25">
      <c r="AE295" s="25"/>
      <c r="AF295" s="18"/>
      <c r="AG295" s="18"/>
      <c r="AH295" s="18"/>
    </row>
    <row r="296" spans="31:37" x14ac:dyDescent="0.25">
      <c r="AE296" s="25"/>
      <c r="AF296" s="18"/>
      <c r="AG296" s="18"/>
      <c r="AH296" s="18"/>
      <c r="AI296" s="18"/>
      <c r="AJ296" s="18"/>
      <c r="AK296" s="18"/>
    </row>
    <row r="297" spans="31:37" x14ac:dyDescent="0.25">
      <c r="AE297" s="25"/>
      <c r="AF297" s="18"/>
      <c r="AG297" s="18"/>
      <c r="AH297" s="18"/>
      <c r="AI297" s="18"/>
      <c r="AJ297" s="18"/>
      <c r="AK297" s="18"/>
    </row>
    <row r="298" spans="31:37" x14ac:dyDescent="0.25">
      <c r="AE298" s="25"/>
      <c r="AF298" s="18"/>
      <c r="AG298" s="18"/>
      <c r="AH298" s="18"/>
      <c r="AI298" s="18"/>
      <c r="AJ298" s="18"/>
      <c r="AK298" s="18"/>
    </row>
  </sheetData>
  <mergeCells count="33">
    <mergeCell ref="AR5:AW5"/>
    <mergeCell ref="AY5:BD5"/>
    <mergeCell ref="A1:A4"/>
    <mergeCell ref="E1:AM1"/>
    <mergeCell ref="AP1:AT1"/>
    <mergeCell ref="AU1:BY1"/>
    <mergeCell ref="AJ2:AM2"/>
    <mergeCell ref="AG2:AI2"/>
    <mergeCell ref="AR17:AW17"/>
    <mergeCell ref="C30:C37"/>
    <mergeCell ref="C39:C46"/>
    <mergeCell ref="C48:C55"/>
    <mergeCell ref="C121:C128"/>
    <mergeCell ref="C57:C64"/>
    <mergeCell ref="C66:C73"/>
    <mergeCell ref="C75:C82"/>
    <mergeCell ref="C84:C91"/>
    <mergeCell ref="C93:C100"/>
    <mergeCell ref="C102:C109"/>
    <mergeCell ref="C111:C114"/>
    <mergeCell ref="C116:C119"/>
    <mergeCell ref="C226:C233"/>
    <mergeCell ref="C135:C142"/>
    <mergeCell ref="C144:C151"/>
    <mergeCell ref="C153:C160"/>
    <mergeCell ref="C162:C169"/>
    <mergeCell ref="C171:C178"/>
    <mergeCell ref="C180:C187"/>
    <mergeCell ref="C189:C196"/>
    <mergeCell ref="C198:C205"/>
    <mergeCell ref="C207:C214"/>
    <mergeCell ref="C216:C219"/>
    <mergeCell ref="C221:C224"/>
  </mergeCells>
  <dataValidations count="1">
    <dataValidation type="list" allowBlank="1" showInputMessage="1" showErrorMessage="1" sqref="AU1" xr:uid="{537DFD3E-9212-491C-8A6A-7761F9304343}">
      <formula1>KPI</formula1>
    </dataValidation>
  </dataValidations>
  <pageMargins left="0.7" right="0.7" top="0.75" bottom="0.75" header="0.3" footer="0.3"/>
  <pageSetup paperSize="9"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7C284-7782-4FD7-B083-083CE515A826}">
  <dimension ref="A1:AY303"/>
  <sheetViews>
    <sheetView topLeftCell="Z1" zoomScale="53" zoomScaleNormal="53" workbookViewId="0">
      <selection activeCell="BD41" sqref="BD41"/>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62" width="11.42578125" style="1"/>
    <col min="63" max="63" width="16.7109375" style="1" bestFit="1" customWidth="1"/>
    <col min="64" max="64" width="17.28515625" style="1" bestFit="1" customWidth="1"/>
    <col min="65" max="65" width="20.85546875" style="1" customWidth="1"/>
    <col min="66" max="16384" width="11.42578125" style="1"/>
  </cols>
  <sheetData>
    <row r="1" spans="1:51" ht="29.25" thickBot="1" x14ac:dyDescent="0.3">
      <c r="A1" s="132" t="s">
        <v>26</v>
      </c>
      <c r="B1" s="48" t="s">
        <v>480</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13</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481</v>
      </c>
      <c r="F3" s="10" t="s">
        <v>482</v>
      </c>
      <c r="G3" s="10" t="s">
        <v>483</v>
      </c>
      <c r="H3" s="10" t="s">
        <v>484</v>
      </c>
      <c r="I3" s="10" t="s">
        <v>485</v>
      </c>
      <c r="J3" s="10" t="s">
        <v>486</v>
      </c>
      <c r="K3" s="10" t="s">
        <v>487</v>
      </c>
      <c r="L3" s="10" t="s">
        <v>488</v>
      </c>
      <c r="M3" s="10" t="s">
        <v>489</v>
      </c>
      <c r="N3" s="44" t="s">
        <v>490</v>
      </c>
      <c r="O3" s="71"/>
      <c r="P3" s="71"/>
      <c r="Q3" s="71"/>
      <c r="R3" s="71"/>
      <c r="S3" s="71"/>
      <c r="T3" s="71"/>
      <c r="U3" s="71"/>
      <c r="V3" s="71"/>
      <c r="W3" s="71"/>
      <c r="X3" s="71"/>
      <c r="Y3" s="71"/>
      <c r="Z3" s="71"/>
      <c r="AD3" s="59" t="str">
        <f>IF(E3="","",E3)</f>
        <v>EB19V02</v>
      </c>
      <c r="AE3" s="16" t="str">
        <f t="shared" ref="AE3:AY3" si="0">IF(F3="","",F3)</f>
        <v>EB20V02</v>
      </c>
      <c r="AF3" s="16" t="str">
        <f t="shared" si="0"/>
        <v>EB03v03</v>
      </c>
      <c r="AG3" s="16" t="str">
        <f t="shared" si="0"/>
        <v>EB17v01</v>
      </c>
      <c r="AH3" s="16" t="str">
        <f t="shared" si="0"/>
        <v>GA04</v>
      </c>
      <c r="AI3" s="16" t="str">
        <f t="shared" si="0"/>
        <v>EB18v01</v>
      </c>
      <c r="AJ3" s="16" t="str">
        <f t="shared" si="0"/>
        <v>EB21V01</v>
      </c>
      <c r="AK3" s="16" t="str">
        <f t="shared" si="0"/>
        <v>EB22V01</v>
      </c>
      <c r="AL3" s="16" t="str">
        <f t="shared" si="0"/>
        <v>EB23V01</v>
      </c>
      <c r="AM3" s="16" t="str">
        <f t="shared" si="0"/>
        <v>EB24V01</v>
      </c>
    </row>
    <row r="4" spans="1:51" ht="19.5" customHeight="1" thickBot="1" x14ac:dyDescent="0.3">
      <c r="A4" s="132"/>
      <c r="B4" s="32" t="s">
        <v>50</v>
      </c>
      <c r="D4" s="6"/>
      <c r="E4" s="56" t="s">
        <v>491</v>
      </c>
      <c r="F4" s="3" t="s">
        <v>491</v>
      </c>
      <c r="G4" s="7" t="s">
        <v>492</v>
      </c>
      <c r="H4" s="7" t="s">
        <v>493</v>
      </c>
      <c r="I4" s="7" t="s">
        <v>494</v>
      </c>
      <c r="J4" s="7" t="s">
        <v>495</v>
      </c>
      <c r="K4" s="7" t="s">
        <v>496</v>
      </c>
      <c r="L4" s="7" t="s">
        <v>497</v>
      </c>
      <c r="M4" s="7" t="s">
        <v>498</v>
      </c>
      <c r="N4" s="78" t="s">
        <v>499</v>
      </c>
      <c r="O4" s="72"/>
      <c r="P4" s="72"/>
      <c r="Q4" s="72"/>
      <c r="R4" s="71"/>
      <c r="S4" s="72"/>
      <c r="T4" s="72"/>
      <c r="U4" s="72"/>
      <c r="V4" s="71"/>
      <c r="W4" s="72"/>
      <c r="X4" s="72"/>
      <c r="Y4" s="71"/>
      <c r="Z4" s="71"/>
    </row>
    <row r="5" spans="1:51" ht="19.5" customHeight="1" thickBot="1" x14ac:dyDescent="0.35">
      <c r="C5" s="30" t="s">
        <v>78</v>
      </c>
      <c r="D5" s="44"/>
      <c r="E5" s="35">
        <v>404</v>
      </c>
      <c r="F5" s="10">
        <v>404</v>
      </c>
      <c r="G5" s="10">
        <v>404</v>
      </c>
      <c r="H5" s="10">
        <v>405</v>
      </c>
      <c r="I5" s="10">
        <v>406</v>
      </c>
      <c r="J5" s="10">
        <v>409</v>
      </c>
      <c r="K5" s="10">
        <v>410</v>
      </c>
      <c r="L5" s="10">
        <v>402</v>
      </c>
      <c r="M5" s="10">
        <v>402</v>
      </c>
      <c r="N5" s="44">
        <v>404</v>
      </c>
      <c r="O5" s="71"/>
      <c r="P5" s="71"/>
      <c r="Q5" s="71"/>
      <c r="R5" s="71"/>
      <c r="S5" s="71"/>
      <c r="T5" s="71"/>
      <c r="U5" s="71"/>
      <c r="V5" s="71"/>
      <c r="W5" s="71"/>
      <c r="X5" s="71"/>
      <c r="Y5" s="71"/>
      <c r="Z5" s="71"/>
      <c r="AC5" s="57" t="s">
        <v>79</v>
      </c>
      <c r="AD5" s="58" t="s">
        <v>80</v>
      </c>
      <c r="AE5" s="133" t="str">
        <f>CONCATENATE($B$1," - ",$AH$1," at Qmax")</f>
        <v>THyGA Segment 400a - Premix Catering - CO emissions at Qmax</v>
      </c>
      <c r="AF5" s="133"/>
      <c r="AG5" s="133"/>
      <c r="AH5" s="133"/>
      <c r="AI5" s="133"/>
      <c r="AJ5" s="134"/>
      <c r="AK5" s="58" t="s">
        <v>4</v>
      </c>
      <c r="AL5" s="133" t="str">
        <f>VLOOKUP($AH$1,List!$B$2:$C$13,2,0)</f>
        <v>CO emissions (ppm)</v>
      </c>
      <c r="AM5" s="133"/>
      <c r="AN5" s="133"/>
      <c r="AO5" s="133"/>
      <c r="AP5" s="133"/>
      <c r="AQ5" s="134"/>
    </row>
    <row r="6" spans="1:51" ht="19.5" customHeight="1" thickBot="1" x14ac:dyDescent="0.3">
      <c r="C6" s="103" t="s">
        <v>81</v>
      </c>
      <c r="D6" s="5"/>
      <c r="E6" s="92" t="s">
        <v>503</v>
      </c>
      <c r="F6" s="63" t="s">
        <v>503</v>
      </c>
      <c r="G6" s="63" t="s">
        <v>505</v>
      </c>
      <c r="H6" s="63" t="s">
        <v>506</v>
      </c>
      <c r="I6" s="63" t="s">
        <v>509</v>
      </c>
      <c r="J6" s="63" t="s">
        <v>507</v>
      </c>
      <c r="K6" s="63" t="s">
        <v>508</v>
      </c>
      <c r="L6" s="63" t="s">
        <v>500</v>
      </c>
      <c r="M6" s="63" t="s">
        <v>501</v>
      </c>
      <c r="N6" s="5" t="s">
        <v>502</v>
      </c>
      <c r="O6" s="71"/>
      <c r="P6" s="71"/>
      <c r="Q6" s="71"/>
      <c r="R6" s="71"/>
      <c r="S6" s="71"/>
      <c r="T6" s="71"/>
      <c r="U6" s="71"/>
      <c r="V6" s="71"/>
      <c r="W6" s="71"/>
      <c r="X6" s="71"/>
      <c r="Y6" s="71"/>
      <c r="Z6" s="71"/>
      <c r="AC6" s="55" t="s">
        <v>89</v>
      </c>
      <c r="AD6" s="59" t="str">
        <f>IF(AD$3="","",LEFT(AD$3,4))</f>
        <v>EB19</v>
      </c>
      <c r="AE6" s="16" t="str">
        <f t="shared" ref="AE6:AY6" si="1">IF(AE$3="","",LEFT(AE$3,4))</f>
        <v>EB20</v>
      </c>
      <c r="AF6" s="16" t="str">
        <f t="shared" si="1"/>
        <v>EB03</v>
      </c>
      <c r="AG6" s="16" t="str">
        <f t="shared" si="1"/>
        <v>EB17</v>
      </c>
      <c r="AH6" s="16" t="str">
        <f t="shared" si="1"/>
        <v>GA04</v>
      </c>
      <c r="AI6" s="16" t="str">
        <f t="shared" si="1"/>
        <v>EB18</v>
      </c>
      <c r="AJ6" s="16" t="str">
        <f t="shared" si="1"/>
        <v>EB21</v>
      </c>
      <c r="AK6" s="16" t="str">
        <f t="shared" si="1"/>
        <v>EB22</v>
      </c>
      <c r="AL6" s="16" t="str">
        <f t="shared" si="1"/>
        <v>EB23</v>
      </c>
      <c r="AM6" s="16" t="str">
        <f t="shared" si="1"/>
        <v>EB24</v>
      </c>
    </row>
    <row r="7" spans="1:51" ht="19.5" customHeight="1" thickBot="1" x14ac:dyDescent="0.3">
      <c r="C7" s="104" t="s">
        <v>90</v>
      </c>
      <c r="D7" s="105"/>
      <c r="E7" s="93" t="s">
        <v>510</v>
      </c>
      <c r="F7" s="115" t="s">
        <v>511</v>
      </c>
      <c r="G7" s="115" t="s">
        <v>512</v>
      </c>
      <c r="H7" s="115" t="s">
        <v>191</v>
      </c>
      <c r="I7" s="115" t="s">
        <v>150</v>
      </c>
      <c r="J7" s="115" t="s">
        <v>191</v>
      </c>
      <c r="K7" s="115" t="s">
        <v>191</v>
      </c>
      <c r="L7" s="115" t="s">
        <v>150</v>
      </c>
      <c r="M7" s="115" t="s">
        <v>150</v>
      </c>
      <c r="N7" s="105" t="s">
        <v>150</v>
      </c>
      <c r="O7" s="71"/>
      <c r="P7" s="71"/>
      <c r="Q7" s="71"/>
      <c r="R7" s="71"/>
      <c r="S7" s="71"/>
      <c r="T7" s="71"/>
      <c r="U7" s="71"/>
      <c r="V7" s="71"/>
      <c r="W7" s="71"/>
      <c r="X7" s="71"/>
      <c r="Y7" s="71"/>
      <c r="Z7" s="71"/>
      <c r="AC7" s="53">
        <v>0</v>
      </c>
      <c r="AD7" s="35">
        <f>VLOOKUP(CONCATENATE($AH$1," - ",$AC7,"%"),$A$29:$Z$128,MATCH(AD$3,$E$3:$Z$3,0)+4,0)</f>
        <v>3.5072999999999999</v>
      </c>
      <c r="AE7" s="10">
        <f t="shared" ref="AE7:AM14" si="2">VLOOKUP(CONCATENATE($AH$1," - ",$AC7,"%"),$A$29:$Z$128,MATCH(AE$3,$E$3:$Z$3,0)+4,0)</f>
        <v>43.014800000000001</v>
      </c>
      <c r="AF7" s="10">
        <f t="shared" si="2"/>
        <v>5.2628371276777663</v>
      </c>
      <c r="AG7" s="10">
        <f t="shared" si="2"/>
        <v>102.328877288161</v>
      </c>
      <c r="AH7" s="10">
        <f t="shared" si="2"/>
        <v>14.067495369732669</v>
      </c>
      <c r="AI7" s="10">
        <f t="shared" si="2"/>
        <v>20.108599999999999</v>
      </c>
      <c r="AJ7" s="10">
        <f t="shared" si="2"/>
        <v>93.391719745222929</v>
      </c>
      <c r="AK7" s="10">
        <f t="shared" si="2"/>
        <v>179.68450000000001</v>
      </c>
      <c r="AL7" s="10">
        <f t="shared" si="2"/>
        <v>88.0886</v>
      </c>
      <c r="AM7" s="44">
        <f t="shared" si="2"/>
        <v>39.450699999999998</v>
      </c>
    </row>
    <row r="8" spans="1:51" ht="19.5" customHeight="1" thickBot="1" x14ac:dyDescent="0.3">
      <c r="E8" s="60">
        <v>0</v>
      </c>
      <c r="F8" s="12">
        <v>0</v>
      </c>
      <c r="G8" s="12">
        <v>0</v>
      </c>
      <c r="H8" s="12">
        <v>0</v>
      </c>
      <c r="I8" s="12" t="s">
        <v>513</v>
      </c>
      <c r="J8" s="12">
        <v>0</v>
      </c>
      <c r="K8" s="12">
        <v>0</v>
      </c>
      <c r="L8" s="12">
        <v>0</v>
      </c>
      <c r="M8" s="12">
        <v>0</v>
      </c>
      <c r="N8" s="13">
        <v>0</v>
      </c>
      <c r="O8" s="71"/>
      <c r="P8" s="71"/>
      <c r="Q8" s="71"/>
      <c r="R8" s="71"/>
      <c r="S8" s="71"/>
      <c r="T8" s="71"/>
      <c r="U8" s="71"/>
      <c r="V8" s="71"/>
      <c r="W8" s="71"/>
      <c r="X8" s="71"/>
      <c r="Y8" s="71"/>
      <c r="Z8" s="71"/>
      <c r="AC8" s="54">
        <v>10</v>
      </c>
      <c r="AD8" s="92" t="e">
        <f t="shared" ref="AD8:AD14" si="3">VLOOKUP(CONCATENATE($AH$1," - ",$AC8,"%"),$A$29:$Z$128,MATCH(AD$3,$E$3:$Z$3,0)+4,0)</f>
        <v>#N/A</v>
      </c>
      <c r="AE8" s="63" t="e">
        <f t="shared" si="2"/>
        <v>#N/A</v>
      </c>
      <c r="AF8" s="63" t="e">
        <f t="shared" si="2"/>
        <v>#N/A</v>
      </c>
      <c r="AG8" s="63" t="e">
        <f t="shared" si="2"/>
        <v>#N/A</v>
      </c>
      <c r="AH8" s="63" t="e">
        <f t="shared" si="2"/>
        <v>#N/A</v>
      </c>
      <c r="AI8" s="63" t="e">
        <f t="shared" si="2"/>
        <v>#N/A</v>
      </c>
      <c r="AJ8" s="63" t="e">
        <f t="shared" si="2"/>
        <v>#N/A</v>
      </c>
      <c r="AK8" s="63" t="e">
        <f t="shared" si="2"/>
        <v>#N/A</v>
      </c>
      <c r="AL8" s="63" t="e">
        <f t="shared" si="2"/>
        <v>#N/A</v>
      </c>
      <c r="AM8" s="5" t="e">
        <f t="shared" si="2"/>
        <v>#N/A</v>
      </c>
    </row>
    <row r="9" spans="1:51" ht="18.600000000000001" customHeight="1" x14ac:dyDescent="0.25">
      <c r="C9" s="30" t="s">
        <v>98</v>
      </c>
      <c r="D9" s="44"/>
      <c r="E9" s="35">
        <v>0</v>
      </c>
      <c r="F9" s="10">
        <v>0</v>
      </c>
      <c r="G9" s="10" t="s">
        <v>514</v>
      </c>
      <c r="H9" s="10" t="s">
        <v>515</v>
      </c>
      <c r="I9" s="10" t="s">
        <v>101</v>
      </c>
      <c r="J9" s="10" t="s">
        <v>516</v>
      </c>
      <c r="K9" s="10" t="s">
        <v>517</v>
      </c>
      <c r="L9" s="10" t="s">
        <v>518</v>
      </c>
      <c r="M9" s="10" t="s">
        <v>518</v>
      </c>
      <c r="N9" s="44" t="s">
        <v>519</v>
      </c>
      <c r="O9" s="71"/>
      <c r="P9" s="71"/>
      <c r="Q9" s="71"/>
      <c r="R9" s="71"/>
      <c r="S9" s="71"/>
      <c r="T9" s="71"/>
      <c r="U9" s="71"/>
      <c r="V9" s="71"/>
      <c r="W9" s="71"/>
      <c r="X9" s="71"/>
      <c r="Y9" s="71"/>
      <c r="Z9" s="71"/>
      <c r="AC9" s="54">
        <v>20</v>
      </c>
      <c r="AD9" s="92" t="e">
        <f t="shared" si="3"/>
        <v>#N/A</v>
      </c>
      <c r="AE9" s="63" t="e">
        <f t="shared" si="2"/>
        <v>#N/A</v>
      </c>
      <c r="AF9" s="63" t="e">
        <f t="shared" si="2"/>
        <v>#N/A</v>
      </c>
      <c r="AG9" s="63" t="e">
        <f t="shared" si="2"/>
        <v>#N/A</v>
      </c>
      <c r="AH9" s="63" t="e">
        <f t="shared" si="2"/>
        <v>#N/A</v>
      </c>
      <c r="AI9" s="63" t="e">
        <f t="shared" si="2"/>
        <v>#N/A</v>
      </c>
      <c r="AJ9" s="63" t="e">
        <f t="shared" si="2"/>
        <v>#N/A</v>
      </c>
      <c r="AK9" s="63" t="e">
        <f t="shared" si="2"/>
        <v>#N/A</v>
      </c>
      <c r="AL9" s="63" t="e">
        <f t="shared" si="2"/>
        <v>#N/A</v>
      </c>
      <c r="AM9" s="5" t="e">
        <f t="shared" si="2"/>
        <v>#N/A</v>
      </c>
    </row>
    <row r="10" spans="1:51" x14ac:dyDescent="0.25">
      <c r="C10" s="103" t="s">
        <v>121</v>
      </c>
      <c r="D10" s="5"/>
      <c r="E10" s="92">
        <v>0</v>
      </c>
      <c r="F10" s="63">
        <v>0</v>
      </c>
      <c r="G10" s="63">
        <v>0</v>
      </c>
      <c r="H10" s="63">
        <v>0</v>
      </c>
      <c r="I10" s="63" t="s">
        <v>187</v>
      </c>
      <c r="J10" s="63">
        <v>0</v>
      </c>
      <c r="K10" s="63">
        <v>0</v>
      </c>
      <c r="L10" s="63">
        <v>0</v>
      </c>
      <c r="M10" s="63">
        <v>0</v>
      </c>
      <c r="N10" s="5">
        <v>0</v>
      </c>
      <c r="O10" s="71"/>
      <c r="P10" s="71"/>
      <c r="Q10" s="71"/>
      <c r="R10" s="71"/>
      <c r="S10" s="71"/>
      <c r="T10" s="71"/>
      <c r="U10" s="71"/>
      <c r="V10" s="71"/>
      <c r="W10" s="71"/>
      <c r="X10" s="71"/>
      <c r="Y10" s="71"/>
      <c r="Z10" s="71"/>
      <c r="AC10" s="54">
        <v>23</v>
      </c>
      <c r="AD10" s="92">
        <f t="shared" si="3"/>
        <v>3.1715</v>
      </c>
      <c r="AE10" s="63">
        <f t="shared" si="2"/>
        <v>25.3979</v>
      </c>
      <c r="AF10" s="63">
        <f t="shared" si="2"/>
        <v>0.78272683859897796</v>
      </c>
      <c r="AG10" s="63">
        <f t="shared" si="2"/>
        <v>75.926605292693949</v>
      </c>
      <c r="AH10" s="63">
        <f t="shared" si="2"/>
        <v>8.2382399315575832</v>
      </c>
      <c r="AI10" s="63">
        <f t="shared" si="2"/>
        <v>19.534700000000001</v>
      </c>
      <c r="AJ10" s="63">
        <f t="shared" si="2"/>
        <v>60.098253275109172</v>
      </c>
      <c r="AK10" s="63">
        <f t="shared" si="2"/>
        <v>137.33090000000001</v>
      </c>
      <c r="AL10" s="63">
        <f t="shared" si="2"/>
        <v>40.640900000000002</v>
      </c>
      <c r="AM10" s="5">
        <f t="shared" si="2"/>
        <v>45.718800000000002</v>
      </c>
    </row>
    <row r="11" spans="1:51" x14ac:dyDescent="0.25">
      <c r="C11" s="103" t="s">
        <v>125</v>
      </c>
      <c r="D11" s="5"/>
      <c r="E11" s="92" t="s">
        <v>96</v>
      </c>
      <c r="F11" s="63" t="s">
        <v>96</v>
      </c>
      <c r="G11" s="63" t="s">
        <v>520</v>
      </c>
      <c r="H11" s="63" t="s">
        <v>96</v>
      </c>
      <c r="I11" s="63" t="s">
        <v>96</v>
      </c>
      <c r="J11" s="63" t="s">
        <v>95</v>
      </c>
      <c r="K11" s="63" t="s">
        <v>95</v>
      </c>
      <c r="L11" s="63" t="s">
        <v>96</v>
      </c>
      <c r="M11" s="63" t="s">
        <v>96</v>
      </c>
      <c r="N11" s="5" t="s">
        <v>95</v>
      </c>
      <c r="O11" s="71"/>
      <c r="P11" s="71"/>
      <c r="Q11" s="71"/>
      <c r="R11" s="71"/>
      <c r="S11" s="71"/>
      <c r="T11" s="71"/>
      <c r="U11" s="71"/>
      <c r="V11" s="71"/>
      <c r="W11" s="71"/>
      <c r="X11" s="71"/>
      <c r="Y11" s="71"/>
      <c r="Z11" s="71"/>
      <c r="AC11" s="54">
        <v>30</v>
      </c>
      <c r="AD11" s="92" t="e">
        <f t="shared" si="3"/>
        <v>#N/A</v>
      </c>
      <c r="AE11" s="63" t="e">
        <f t="shared" si="2"/>
        <v>#N/A</v>
      </c>
      <c r="AF11" s="63" t="e">
        <f t="shared" si="2"/>
        <v>#N/A</v>
      </c>
      <c r="AG11" s="63" t="e">
        <f t="shared" si="2"/>
        <v>#N/A</v>
      </c>
      <c r="AH11" s="63" t="e">
        <f t="shared" si="2"/>
        <v>#N/A</v>
      </c>
      <c r="AI11" s="63" t="e">
        <f t="shared" si="2"/>
        <v>#N/A</v>
      </c>
      <c r="AJ11" s="63" t="e">
        <f t="shared" si="2"/>
        <v>#N/A</v>
      </c>
      <c r="AK11" s="63" t="e">
        <f t="shared" si="2"/>
        <v>#N/A</v>
      </c>
      <c r="AL11" s="63" t="e">
        <f t="shared" si="2"/>
        <v>#N/A</v>
      </c>
      <c r="AM11" s="5" t="e">
        <f t="shared" si="2"/>
        <v>#N/A</v>
      </c>
    </row>
    <row r="12" spans="1:51" ht="15.6" customHeight="1" x14ac:dyDescent="0.25">
      <c r="C12" s="103" t="s">
        <v>126</v>
      </c>
      <c r="D12" s="5"/>
      <c r="E12" s="92" t="s">
        <v>96</v>
      </c>
      <c r="F12" s="63" t="s">
        <v>96</v>
      </c>
      <c r="G12" s="63" t="s">
        <v>521</v>
      </c>
      <c r="H12" s="63" t="s">
        <v>96</v>
      </c>
      <c r="I12" s="63" t="s">
        <v>96</v>
      </c>
      <c r="J12" s="63" t="s">
        <v>96</v>
      </c>
      <c r="K12" s="63" t="s">
        <v>95</v>
      </c>
      <c r="L12" s="63" t="s">
        <v>95</v>
      </c>
      <c r="M12" s="63" t="s">
        <v>95</v>
      </c>
      <c r="N12" s="5" t="s">
        <v>96</v>
      </c>
      <c r="O12" s="71"/>
      <c r="P12" s="71"/>
      <c r="Q12" s="71"/>
      <c r="R12" s="71"/>
      <c r="S12" s="71"/>
      <c r="T12" s="71"/>
      <c r="U12" s="71"/>
      <c r="V12" s="71"/>
      <c r="W12" s="71"/>
      <c r="X12" s="71"/>
      <c r="Y12" s="71"/>
      <c r="Z12" s="71"/>
      <c r="AC12" s="54">
        <v>40</v>
      </c>
      <c r="AD12" s="92">
        <f t="shared" si="3"/>
        <v>4.0021000000000004</v>
      </c>
      <c r="AE12" s="63">
        <f t="shared" si="2"/>
        <v>19.585599999999999</v>
      </c>
      <c r="AF12" s="63">
        <f t="shared" si="2"/>
        <v>1.8779565523637045</v>
      </c>
      <c r="AG12" s="63">
        <f t="shared" si="2"/>
        <v>67.744862715818954</v>
      </c>
      <c r="AH12" s="63">
        <f t="shared" si="2"/>
        <v>7.4143668812840069</v>
      </c>
      <c r="AI12" s="63">
        <f t="shared" si="2"/>
        <v>20.870799999999999</v>
      </c>
      <c r="AJ12" s="63">
        <f t="shared" si="2"/>
        <v>67.876777251184834</v>
      </c>
      <c r="AK12" s="63">
        <f t="shared" si="2"/>
        <v>23.6891</v>
      </c>
      <c r="AL12" s="63">
        <f t="shared" si="2"/>
        <v>29.938099999999999</v>
      </c>
      <c r="AM12" s="5">
        <f t="shared" si="2"/>
        <v>49.416200000000003</v>
      </c>
    </row>
    <row r="13" spans="1:51" ht="15.6" customHeight="1" x14ac:dyDescent="0.25">
      <c r="C13" s="103" t="s">
        <v>127</v>
      </c>
      <c r="D13" s="5"/>
      <c r="E13" s="92" t="s">
        <v>96</v>
      </c>
      <c r="F13" s="63" t="s">
        <v>96</v>
      </c>
      <c r="G13" s="63" t="s">
        <v>95</v>
      </c>
      <c r="H13" s="63" t="s">
        <v>96</v>
      </c>
      <c r="I13" s="63" t="s">
        <v>96</v>
      </c>
      <c r="J13" s="63" t="s">
        <v>96</v>
      </c>
      <c r="K13" s="63" t="s">
        <v>96</v>
      </c>
      <c r="L13" s="63" t="s">
        <v>96</v>
      </c>
      <c r="M13" s="63" t="s">
        <v>96</v>
      </c>
      <c r="N13" s="5" t="s">
        <v>96</v>
      </c>
      <c r="O13" s="71"/>
      <c r="P13" s="71"/>
      <c r="Q13" s="71"/>
      <c r="R13" s="71"/>
      <c r="S13" s="71"/>
      <c r="T13" s="71"/>
      <c r="U13" s="71"/>
      <c r="V13" s="71"/>
      <c r="W13" s="71"/>
      <c r="X13" s="71"/>
      <c r="Y13" s="71"/>
      <c r="Z13" s="71"/>
      <c r="AC13" s="54">
        <v>50</v>
      </c>
      <c r="AD13" s="92" t="e">
        <f t="shared" si="3"/>
        <v>#N/A</v>
      </c>
      <c r="AE13" s="63" t="e">
        <f t="shared" si="2"/>
        <v>#N/A</v>
      </c>
      <c r="AF13" s="63" t="e">
        <f t="shared" si="2"/>
        <v>#N/A</v>
      </c>
      <c r="AG13" s="63" t="e">
        <f t="shared" si="2"/>
        <v>#N/A</v>
      </c>
      <c r="AH13" s="63" t="e">
        <f t="shared" si="2"/>
        <v>#N/A</v>
      </c>
      <c r="AI13" s="63" t="e">
        <f t="shared" si="2"/>
        <v>#N/A</v>
      </c>
      <c r="AJ13" s="63" t="e">
        <f t="shared" si="2"/>
        <v>#N/A</v>
      </c>
      <c r="AK13" s="63" t="e">
        <f t="shared" si="2"/>
        <v>#N/A</v>
      </c>
      <c r="AL13" s="63" t="e">
        <f t="shared" si="2"/>
        <v>#N/A</v>
      </c>
      <c r="AM13" s="5" t="e">
        <f t="shared" si="2"/>
        <v>#N/A</v>
      </c>
    </row>
    <row r="14" spans="1:51" ht="15.95" customHeight="1" thickBot="1" x14ac:dyDescent="0.3">
      <c r="C14" s="103" t="s">
        <v>128</v>
      </c>
      <c r="D14" s="5"/>
      <c r="E14" s="92" t="s">
        <v>96</v>
      </c>
      <c r="F14" s="63" t="s">
        <v>96</v>
      </c>
      <c r="G14" s="63" t="s">
        <v>95</v>
      </c>
      <c r="H14" s="63" t="s">
        <v>95</v>
      </c>
      <c r="I14" s="63" t="s">
        <v>96</v>
      </c>
      <c r="J14" s="63" t="s">
        <v>95</v>
      </c>
      <c r="K14" s="63" t="s">
        <v>95</v>
      </c>
      <c r="L14" s="63" t="s">
        <v>95</v>
      </c>
      <c r="M14" s="63" t="s">
        <v>95</v>
      </c>
      <c r="N14" s="5" t="s">
        <v>95</v>
      </c>
      <c r="O14" s="71"/>
      <c r="P14" s="71"/>
      <c r="Q14" s="71"/>
      <c r="R14" s="71"/>
      <c r="S14" s="71"/>
      <c r="T14" s="71"/>
      <c r="U14" s="71"/>
      <c r="V14" s="71"/>
      <c r="W14" s="71"/>
      <c r="X14" s="71"/>
      <c r="Y14" s="71"/>
      <c r="Z14" s="71"/>
      <c r="AC14" s="106">
        <v>60</v>
      </c>
      <c r="AD14" s="93" t="e">
        <f t="shared" si="3"/>
        <v>#N/A</v>
      </c>
      <c r="AE14" s="115" t="e">
        <f t="shared" si="2"/>
        <v>#N/A</v>
      </c>
      <c r="AF14" s="115" t="e">
        <f t="shared" si="2"/>
        <v>#N/A</v>
      </c>
      <c r="AG14" s="115" t="e">
        <f t="shared" si="2"/>
        <v>#N/A</v>
      </c>
      <c r="AH14" s="115" t="e">
        <f t="shared" si="2"/>
        <v>#N/A</v>
      </c>
      <c r="AI14" s="115" t="e">
        <f t="shared" si="2"/>
        <v>#N/A</v>
      </c>
      <c r="AJ14" s="115" t="e">
        <f t="shared" si="2"/>
        <v>#N/A</v>
      </c>
      <c r="AK14" s="115" t="e">
        <f t="shared" si="2"/>
        <v>#N/A</v>
      </c>
      <c r="AL14" s="115" t="e">
        <f t="shared" si="2"/>
        <v>#N/A</v>
      </c>
      <c r="AM14" s="105" t="e">
        <f t="shared" si="2"/>
        <v>#N/A</v>
      </c>
    </row>
    <row r="15" spans="1:51" ht="15.6" customHeight="1" x14ac:dyDescent="0.25">
      <c r="C15" s="103" t="s">
        <v>130</v>
      </c>
      <c r="D15" s="5"/>
      <c r="E15" s="92">
        <v>0</v>
      </c>
      <c r="F15" s="63">
        <v>0</v>
      </c>
      <c r="G15" s="63">
        <v>0</v>
      </c>
      <c r="H15" s="63" t="s">
        <v>522</v>
      </c>
      <c r="I15" s="63" t="s">
        <v>523</v>
      </c>
      <c r="J15" s="63" t="s">
        <v>524</v>
      </c>
      <c r="K15" s="63" t="s">
        <v>524</v>
      </c>
      <c r="L15" s="63" t="s">
        <v>525</v>
      </c>
      <c r="M15" s="63" t="s">
        <v>525</v>
      </c>
      <c r="N15" s="5" t="s">
        <v>526</v>
      </c>
      <c r="O15" s="71"/>
      <c r="P15" s="71"/>
      <c r="Q15" s="71"/>
      <c r="R15" s="71"/>
      <c r="S15" s="71"/>
      <c r="T15" s="71"/>
      <c r="U15" s="71"/>
      <c r="V15" s="71"/>
      <c r="W15" s="71"/>
      <c r="X15" s="71"/>
      <c r="Y15" s="71"/>
      <c r="Z15" s="71"/>
    </row>
    <row r="16" spans="1:51" ht="15.95" customHeight="1" thickBot="1" x14ac:dyDescent="0.3">
      <c r="C16" s="103" t="s">
        <v>136</v>
      </c>
      <c r="D16" s="5"/>
      <c r="E16" s="92" t="s">
        <v>527</v>
      </c>
      <c r="F16" s="63" t="s">
        <v>527</v>
      </c>
      <c r="G16" s="63">
        <v>0</v>
      </c>
      <c r="H16" s="63">
        <v>0</v>
      </c>
      <c r="I16" s="63" t="s">
        <v>137</v>
      </c>
      <c r="J16" s="63">
        <v>0</v>
      </c>
      <c r="K16" s="63">
        <v>0</v>
      </c>
      <c r="L16" s="63">
        <v>0</v>
      </c>
      <c r="M16" s="63">
        <v>0</v>
      </c>
      <c r="N16" s="5">
        <v>0</v>
      </c>
      <c r="O16" s="71"/>
      <c r="P16" s="71"/>
      <c r="Q16" s="71"/>
      <c r="R16" s="71"/>
      <c r="S16" s="71"/>
      <c r="T16" s="71"/>
      <c r="U16" s="71"/>
      <c r="V16" s="71"/>
      <c r="W16" s="71"/>
      <c r="X16" s="71"/>
      <c r="Y16" s="71"/>
      <c r="Z16" s="71"/>
    </row>
    <row r="17" spans="1:43" ht="19.5" thickBot="1" x14ac:dyDescent="0.35">
      <c r="C17" s="103" t="s">
        <v>141</v>
      </c>
      <c r="D17" s="5"/>
      <c r="E17" s="92">
        <v>13</v>
      </c>
      <c r="F17" s="63">
        <v>13</v>
      </c>
      <c r="G17" s="63">
        <v>19</v>
      </c>
      <c r="H17" s="63">
        <v>20</v>
      </c>
      <c r="I17" s="63">
        <v>31</v>
      </c>
      <c r="J17" s="63">
        <v>10.6</v>
      </c>
      <c r="K17" s="63">
        <v>20</v>
      </c>
      <c r="L17" s="63">
        <v>7</v>
      </c>
      <c r="M17" s="63">
        <v>3.5</v>
      </c>
      <c r="N17" s="5">
        <v>6</v>
      </c>
      <c r="O17" s="71"/>
      <c r="P17" s="71"/>
      <c r="Q17" s="71"/>
      <c r="R17" s="71"/>
      <c r="S17" s="71"/>
      <c r="T17" s="71"/>
      <c r="U17" s="71"/>
      <c r="V17" s="71"/>
      <c r="W17" s="71"/>
      <c r="X17" s="71"/>
      <c r="Y17" s="71"/>
      <c r="Z17" s="71"/>
      <c r="AC17" s="62" t="s">
        <v>142</v>
      </c>
      <c r="AD17" s="58" t="s">
        <v>80</v>
      </c>
      <c r="AE17" s="133" t="str">
        <f>CONCATENATE($B$1," - ",$AH$1," at Qmin")</f>
        <v>THyGA Segment 400a - Premix Catering - CO emissions at Qmin</v>
      </c>
      <c r="AF17" s="133"/>
      <c r="AG17" s="133"/>
      <c r="AH17" s="133"/>
      <c r="AI17" s="133"/>
      <c r="AJ17" s="134"/>
      <c r="AK17" s="58" t="s">
        <v>4</v>
      </c>
      <c r="AL17" s="133" t="str">
        <f>VLOOKUP($AH$1,List!$B$2:$C$13,2,0)</f>
        <v>CO emissions (ppm)</v>
      </c>
      <c r="AM17" s="133"/>
      <c r="AN17" s="133"/>
      <c r="AO17" s="133"/>
      <c r="AP17" s="133"/>
      <c r="AQ17" s="134"/>
    </row>
    <row r="18" spans="1:43" ht="15.95" customHeight="1" thickBot="1" x14ac:dyDescent="0.3">
      <c r="C18" s="103" t="s">
        <v>143</v>
      </c>
      <c r="D18" s="5"/>
      <c r="E18" s="92">
        <v>5</v>
      </c>
      <c r="F18" s="63">
        <v>5</v>
      </c>
      <c r="G18" s="63" t="s">
        <v>187</v>
      </c>
      <c r="H18" s="63">
        <v>3</v>
      </c>
      <c r="I18" s="63">
        <v>16</v>
      </c>
      <c r="J18" s="63" t="s">
        <v>1</v>
      </c>
      <c r="K18" s="63">
        <v>12</v>
      </c>
      <c r="L18" s="63">
        <v>2</v>
      </c>
      <c r="M18" s="63">
        <v>1</v>
      </c>
      <c r="N18" s="5" t="s">
        <v>1</v>
      </c>
      <c r="O18" s="71"/>
      <c r="P18" s="71"/>
      <c r="Q18" s="71"/>
      <c r="R18" s="71"/>
      <c r="S18" s="71"/>
      <c r="T18" s="71"/>
      <c r="U18" s="71"/>
      <c r="V18" s="71"/>
      <c r="W18" s="71"/>
      <c r="X18" s="71"/>
      <c r="Y18" s="71"/>
      <c r="Z18" s="71"/>
      <c r="AC18" s="55" t="s">
        <v>89</v>
      </c>
      <c r="AD18" s="59" t="str">
        <f>IF(AD$3="","",LEFT(AD$3,4))</f>
        <v>EB19</v>
      </c>
      <c r="AE18" s="16" t="str">
        <f t="shared" ref="AE18:AY18" si="4">IF(AE$3="","",LEFT(AE$3,4))</f>
        <v>EB20</v>
      </c>
      <c r="AF18" s="16" t="str">
        <f t="shared" si="4"/>
        <v>EB03</v>
      </c>
      <c r="AG18" s="16" t="str">
        <f t="shared" si="4"/>
        <v>EB17</v>
      </c>
      <c r="AH18" s="16" t="str">
        <f t="shared" si="4"/>
        <v>GA04</v>
      </c>
      <c r="AI18" s="16" t="str">
        <f t="shared" si="4"/>
        <v>EB18</v>
      </c>
      <c r="AJ18" s="16" t="str">
        <f t="shared" si="4"/>
        <v>EB21</v>
      </c>
      <c r="AK18" s="16" t="str">
        <f t="shared" si="4"/>
        <v>EB22</v>
      </c>
      <c r="AL18" s="16" t="str">
        <f t="shared" si="4"/>
        <v>EB23</v>
      </c>
      <c r="AM18" s="16" t="str">
        <f t="shared" si="4"/>
        <v>EB24</v>
      </c>
    </row>
    <row r="19" spans="1:43" ht="15.95" customHeight="1" x14ac:dyDescent="0.25">
      <c r="C19" s="103" t="s">
        <v>145</v>
      </c>
      <c r="D19" s="5"/>
      <c r="E19" s="92" t="s">
        <v>528</v>
      </c>
      <c r="F19" s="63" t="s">
        <v>528</v>
      </c>
      <c r="G19" s="63" t="s">
        <v>529</v>
      </c>
      <c r="H19" s="63" t="s">
        <v>529</v>
      </c>
      <c r="I19" s="63" t="s">
        <v>529</v>
      </c>
      <c r="J19" s="63" t="s">
        <v>530</v>
      </c>
      <c r="K19" s="63" t="s">
        <v>531</v>
      </c>
      <c r="L19" s="63" t="s">
        <v>532</v>
      </c>
      <c r="M19" s="63" t="s">
        <v>532</v>
      </c>
      <c r="N19" s="5" t="s">
        <v>532</v>
      </c>
      <c r="O19" s="71"/>
      <c r="P19" s="71"/>
      <c r="Q19" s="71"/>
      <c r="R19" s="71"/>
      <c r="S19" s="71"/>
      <c r="T19" s="71"/>
      <c r="U19" s="71"/>
      <c r="V19" s="71"/>
      <c r="W19" s="71"/>
      <c r="X19" s="71"/>
      <c r="Y19" s="71"/>
      <c r="Z19" s="71"/>
      <c r="AC19" s="53">
        <v>0</v>
      </c>
      <c r="AD19" s="35">
        <f>VLOOKUP(CONCATENATE($AH$1," - ",$AC19,"%"),$A$134:$Z$233,MATCH(AD$3,$E$3:$Z$3,0)+4,0)</f>
        <v>10.147500000000001</v>
      </c>
      <c r="AE19" s="10">
        <f t="shared" ref="AE19:AM26" si="5">VLOOKUP(CONCATENATE($AH$1," - ",$AC19,"%"),$A$134:$Z$233,MATCH(AE$3,$E$3:$Z$3,0)+4,0)</f>
        <v>14.860099999999999</v>
      </c>
      <c r="AF19" s="10">
        <f t="shared" si="5"/>
        <v>3.1012385991073335</v>
      </c>
      <c r="AG19" s="10">
        <f t="shared" si="5"/>
        <v>24.003120174752393</v>
      </c>
      <c r="AH19" s="10">
        <f t="shared" si="5"/>
        <v>7.7930727190280384</v>
      </c>
      <c r="AI19" s="10" t="e">
        <f t="shared" si="5"/>
        <v>#N/A</v>
      </c>
      <c r="AJ19" s="10">
        <f t="shared" si="5"/>
        <v>80.953521126760577</v>
      </c>
      <c r="AK19" s="10">
        <f t="shared" si="5"/>
        <v>54.001399999999997</v>
      </c>
      <c r="AL19" s="10">
        <f t="shared" si="5"/>
        <v>538.25900000000001</v>
      </c>
      <c r="AM19" s="44" t="e">
        <f t="shared" si="5"/>
        <v>#N/A</v>
      </c>
    </row>
    <row r="20" spans="1:43" x14ac:dyDescent="0.25">
      <c r="C20" s="103" t="s">
        <v>152</v>
      </c>
      <c r="D20" s="5"/>
      <c r="E20" s="92" t="s">
        <v>255</v>
      </c>
      <c r="F20" s="63" t="s">
        <v>255</v>
      </c>
      <c r="G20" s="63" t="s">
        <v>187</v>
      </c>
      <c r="H20" s="63" t="s">
        <v>255</v>
      </c>
      <c r="I20" s="63" t="s">
        <v>187</v>
      </c>
      <c r="J20" s="63" t="s">
        <v>533</v>
      </c>
      <c r="K20" s="63" t="s">
        <v>187</v>
      </c>
      <c r="L20" s="63" t="s">
        <v>187</v>
      </c>
      <c r="M20" s="63" t="s">
        <v>187</v>
      </c>
      <c r="N20" s="5" t="s">
        <v>1</v>
      </c>
      <c r="O20" s="71"/>
      <c r="P20" s="71"/>
      <c r="Q20" s="71"/>
      <c r="R20" s="71"/>
      <c r="S20" s="71"/>
      <c r="T20" s="71"/>
      <c r="U20" s="71"/>
      <c r="V20" s="71"/>
      <c r="W20" s="71"/>
      <c r="X20" s="71"/>
      <c r="Y20" s="71"/>
      <c r="Z20" s="71"/>
      <c r="AC20" s="54">
        <v>10</v>
      </c>
      <c r="AD20" s="92" t="e">
        <f t="shared" ref="AD20:AD26" si="6">VLOOKUP(CONCATENATE($AH$1," - ",$AC20,"%"),$A$134:$Z$233,MATCH(AD$3,$E$3:$Z$3,0)+4,0)</f>
        <v>#N/A</v>
      </c>
      <c r="AE20" s="63" t="e">
        <f t="shared" si="5"/>
        <v>#N/A</v>
      </c>
      <c r="AF20" s="63" t="e">
        <f t="shared" si="5"/>
        <v>#N/A</v>
      </c>
      <c r="AG20" s="63" t="e">
        <f t="shared" si="5"/>
        <v>#N/A</v>
      </c>
      <c r="AH20" s="63" t="e">
        <f t="shared" si="5"/>
        <v>#N/A</v>
      </c>
      <c r="AI20" s="63" t="e">
        <f t="shared" si="5"/>
        <v>#N/A</v>
      </c>
      <c r="AJ20" s="63" t="e">
        <f t="shared" si="5"/>
        <v>#N/A</v>
      </c>
      <c r="AK20" s="63" t="e">
        <f t="shared" si="5"/>
        <v>#N/A</v>
      </c>
      <c r="AL20" s="63" t="e">
        <f t="shared" si="5"/>
        <v>#N/A</v>
      </c>
      <c r="AM20" s="5" t="e">
        <f t="shared" si="5"/>
        <v>#N/A</v>
      </c>
    </row>
    <row r="21" spans="1:43" x14ac:dyDescent="0.25">
      <c r="C21" s="103" t="s">
        <v>158</v>
      </c>
      <c r="D21" s="5"/>
      <c r="E21" s="92" t="s">
        <v>534</v>
      </c>
      <c r="F21" s="63" t="s">
        <v>534</v>
      </c>
      <c r="G21" s="63" t="s">
        <v>535</v>
      </c>
      <c r="H21" s="63" t="s">
        <v>461</v>
      </c>
      <c r="I21" s="63" t="s">
        <v>536</v>
      </c>
      <c r="J21" s="63" t="s">
        <v>534</v>
      </c>
      <c r="K21" s="63" t="s">
        <v>534</v>
      </c>
      <c r="L21" s="63" t="s">
        <v>534</v>
      </c>
      <c r="M21" s="63" t="s">
        <v>534</v>
      </c>
      <c r="N21" s="5" t="s">
        <v>534</v>
      </c>
      <c r="O21" s="71"/>
      <c r="P21" s="71"/>
      <c r="Q21" s="71"/>
      <c r="R21" s="71"/>
      <c r="S21" s="71"/>
      <c r="T21" s="71"/>
      <c r="U21" s="71"/>
      <c r="V21" s="71"/>
      <c r="W21" s="71"/>
      <c r="X21" s="71"/>
      <c r="Y21" s="71"/>
      <c r="Z21" s="71"/>
      <c r="AC21" s="54">
        <v>20</v>
      </c>
      <c r="AD21" s="92" t="e">
        <f t="shared" si="6"/>
        <v>#N/A</v>
      </c>
      <c r="AE21" s="63" t="e">
        <f t="shared" si="5"/>
        <v>#N/A</v>
      </c>
      <c r="AF21" s="63" t="e">
        <f t="shared" si="5"/>
        <v>#N/A</v>
      </c>
      <c r="AG21" s="63" t="e">
        <f t="shared" si="5"/>
        <v>#N/A</v>
      </c>
      <c r="AH21" s="63" t="e">
        <f t="shared" si="5"/>
        <v>#N/A</v>
      </c>
      <c r="AI21" s="63" t="e">
        <f t="shared" si="5"/>
        <v>#N/A</v>
      </c>
      <c r="AJ21" s="63" t="e">
        <f t="shared" si="5"/>
        <v>#N/A</v>
      </c>
      <c r="AK21" s="63" t="e">
        <f t="shared" si="5"/>
        <v>#N/A</v>
      </c>
      <c r="AL21" s="63" t="e">
        <f t="shared" si="5"/>
        <v>#N/A</v>
      </c>
      <c r="AM21" s="5" t="e">
        <f t="shared" si="5"/>
        <v>#N/A</v>
      </c>
    </row>
    <row r="22" spans="1:43" x14ac:dyDescent="0.25">
      <c r="C22" s="103" t="s">
        <v>162</v>
      </c>
      <c r="D22" s="5"/>
      <c r="E22" s="92" t="s">
        <v>537</v>
      </c>
      <c r="F22" s="63" t="s">
        <v>537</v>
      </c>
      <c r="G22" s="63" t="s">
        <v>538</v>
      </c>
      <c r="H22" s="63" t="s">
        <v>539</v>
      </c>
      <c r="I22" s="63" t="s">
        <v>540</v>
      </c>
      <c r="J22" s="63" t="s">
        <v>539</v>
      </c>
      <c r="K22" s="63" t="s">
        <v>541</v>
      </c>
      <c r="L22" s="63" t="s">
        <v>539</v>
      </c>
      <c r="M22" s="63" t="s">
        <v>539</v>
      </c>
      <c r="N22" s="5" t="s">
        <v>539</v>
      </c>
      <c r="O22" s="71"/>
      <c r="P22" s="71"/>
      <c r="Q22" s="71"/>
      <c r="R22" s="71"/>
      <c r="S22" s="71"/>
      <c r="T22" s="71"/>
      <c r="U22" s="71"/>
      <c r="V22" s="71"/>
      <c r="W22" s="71"/>
      <c r="X22" s="71"/>
      <c r="Y22" s="71"/>
      <c r="Z22" s="71"/>
      <c r="AC22" s="54">
        <v>23</v>
      </c>
      <c r="AD22" s="92">
        <f t="shared" si="6"/>
        <v>18.8596</v>
      </c>
      <c r="AE22" s="63">
        <f t="shared" si="5"/>
        <v>13.1736</v>
      </c>
      <c r="AF22" s="63">
        <f t="shared" si="5"/>
        <v>3.1470851601592056</v>
      </c>
      <c r="AG22" s="63">
        <f t="shared" si="5"/>
        <v>28.539968352822754</v>
      </c>
      <c r="AH22" s="63">
        <f t="shared" si="5"/>
        <v>5.722499559273289</v>
      </c>
      <c r="AI22" s="63" t="e">
        <f t="shared" si="5"/>
        <v>#N/A</v>
      </c>
      <c r="AJ22" s="63">
        <f t="shared" si="5"/>
        <v>82.049044585987247</v>
      </c>
      <c r="AK22" s="63">
        <f t="shared" si="5"/>
        <v>102.20740000000001</v>
      </c>
      <c r="AL22" s="63">
        <f t="shared" si="5"/>
        <v>360.85160000000002</v>
      </c>
      <c r="AM22" s="5" t="e">
        <f t="shared" si="5"/>
        <v>#N/A</v>
      </c>
    </row>
    <row r="23" spans="1:43" x14ac:dyDescent="0.25">
      <c r="C23" s="103" t="s">
        <v>164</v>
      </c>
      <c r="D23" s="5"/>
      <c r="E23" s="92" t="s">
        <v>542</v>
      </c>
      <c r="F23" s="63" t="s">
        <v>542</v>
      </c>
      <c r="G23" s="63" t="s">
        <v>173</v>
      </c>
      <c r="H23" s="63" t="s">
        <v>542</v>
      </c>
      <c r="I23" s="63" t="s">
        <v>543</v>
      </c>
      <c r="J23" s="63" t="s">
        <v>542</v>
      </c>
      <c r="K23" s="63" t="s">
        <v>542</v>
      </c>
      <c r="L23" s="63" t="s">
        <v>542</v>
      </c>
      <c r="M23" s="63" t="s">
        <v>542</v>
      </c>
      <c r="N23" s="5" t="s">
        <v>542</v>
      </c>
      <c r="O23" s="71"/>
      <c r="P23" s="71"/>
      <c r="Q23" s="71"/>
      <c r="R23" s="71"/>
      <c r="S23" s="71"/>
      <c r="T23" s="71"/>
      <c r="U23" s="71"/>
      <c r="V23" s="71"/>
      <c r="W23" s="71"/>
      <c r="X23" s="71"/>
      <c r="Y23" s="71"/>
      <c r="Z23" s="71"/>
      <c r="AC23" s="54">
        <v>30</v>
      </c>
      <c r="AD23" s="92" t="e">
        <f t="shared" si="6"/>
        <v>#N/A</v>
      </c>
      <c r="AE23" s="63" t="e">
        <f t="shared" si="5"/>
        <v>#N/A</v>
      </c>
      <c r="AF23" s="63" t="e">
        <f t="shared" si="5"/>
        <v>#N/A</v>
      </c>
      <c r="AG23" s="63" t="e">
        <f t="shared" si="5"/>
        <v>#N/A</v>
      </c>
      <c r="AH23" s="63" t="e">
        <f t="shared" si="5"/>
        <v>#N/A</v>
      </c>
      <c r="AI23" s="63" t="e">
        <f t="shared" si="5"/>
        <v>#N/A</v>
      </c>
      <c r="AJ23" s="63" t="e">
        <f t="shared" si="5"/>
        <v>#N/A</v>
      </c>
      <c r="AK23" s="63" t="e">
        <f t="shared" si="5"/>
        <v>#N/A</v>
      </c>
      <c r="AL23" s="63" t="e">
        <f t="shared" si="5"/>
        <v>#N/A</v>
      </c>
      <c r="AM23" s="5" t="e">
        <f t="shared" si="5"/>
        <v>#N/A</v>
      </c>
    </row>
    <row r="24" spans="1:43" ht="15.75" thickBot="1" x14ac:dyDescent="0.3">
      <c r="C24" s="104" t="s">
        <v>178</v>
      </c>
      <c r="D24" s="105"/>
      <c r="E24" s="93" t="s">
        <v>185</v>
      </c>
      <c r="F24" s="115" t="s">
        <v>185</v>
      </c>
      <c r="G24" s="115" t="s">
        <v>281</v>
      </c>
      <c r="H24" s="115" t="s">
        <v>185</v>
      </c>
      <c r="I24" s="115" t="s">
        <v>281</v>
      </c>
      <c r="J24" s="115" t="s">
        <v>185</v>
      </c>
      <c r="K24" s="115" t="s">
        <v>281</v>
      </c>
      <c r="L24" s="115" t="s">
        <v>185</v>
      </c>
      <c r="M24" s="115" t="s">
        <v>185</v>
      </c>
      <c r="N24" s="105" t="s">
        <v>185</v>
      </c>
      <c r="O24" s="71"/>
      <c r="P24" s="71"/>
      <c r="Q24" s="71"/>
      <c r="R24" s="71"/>
      <c r="S24" s="71"/>
      <c r="T24" s="71"/>
      <c r="U24" s="71"/>
      <c r="V24" s="71"/>
      <c r="W24" s="71"/>
      <c r="X24" s="71"/>
      <c r="Y24" s="71"/>
      <c r="Z24" s="71"/>
      <c r="AC24" s="54">
        <v>40</v>
      </c>
      <c r="AD24" s="92">
        <f t="shared" si="6"/>
        <v>9.8603000000000005</v>
      </c>
      <c r="AE24" s="63">
        <f t="shared" si="5"/>
        <v>13.398300000000001</v>
      </c>
      <c r="AF24" s="63">
        <f t="shared" si="5"/>
        <v>0.78411783456929762</v>
      </c>
      <c r="AG24" s="63">
        <f t="shared" si="5"/>
        <v>35.71617758357003</v>
      </c>
      <c r="AH24" s="63">
        <f t="shared" si="5"/>
        <v>4.5688531052236572</v>
      </c>
      <c r="AI24" s="63" t="e">
        <f t="shared" si="5"/>
        <v>#N/A</v>
      </c>
      <c r="AJ24" s="63">
        <f t="shared" si="5"/>
        <v>96.321428571428569</v>
      </c>
      <c r="AK24" s="63">
        <f t="shared" si="5"/>
        <v>109.8074</v>
      </c>
      <c r="AL24" s="63">
        <f t="shared" si="5"/>
        <v>255.48580000000001</v>
      </c>
      <c r="AM24" s="5" t="e">
        <f t="shared" si="5"/>
        <v>#N/A</v>
      </c>
    </row>
    <row r="25" spans="1:43" x14ac:dyDescent="0.25">
      <c r="E25" s="1"/>
      <c r="F25" s="1" t="s">
        <v>504</v>
      </c>
      <c r="G25" s="1"/>
      <c r="H25" s="1"/>
      <c r="I25" s="1"/>
      <c r="J25" s="1"/>
      <c r="K25" s="1"/>
      <c r="L25" s="1"/>
      <c r="M25" s="1"/>
      <c r="N25" s="1"/>
      <c r="O25"/>
      <c r="P25"/>
      <c r="Q25"/>
      <c r="R25"/>
      <c r="S25"/>
      <c r="T25"/>
      <c r="U25"/>
      <c r="V25"/>
      <c r="W25"/>
      <c r="X25"/>
      <c r="Y25"/>
      <c r="Z25"/>
      <c r="AC25" s="54">
        <v>50</v>
      </c>
      <c r="AD25" s="92" t="e">
        <f t="shared" si="6"/>
        <v>#N/A</v>
      </c>
      <c r="AE25" s="63" t="e">
        <f t="shared" si="5"/>
        <v>#N/A</v>
      </c>
      <c r="AF25" s="63" t="e">
        <f t="shared" si="5"/>
        <v>#N/A</v>
      </c>
      <c r="AG25" s="63" t="e">
        <f t="shared" si="5"/>
        <v>#N/A</v>
      </c>
      <c r="AH25" s="63" t="e">
        <f t="shared" si="5"/>
        <v>#N/A</v>
      </c>
      <c r="AI25" s="63" t="e">
        <f t="shared" si="5"/>
        <v>#N/A</v>
      </c>
      <c r="AJ25" s="63" t="e">
        <f t="shared" si="5"/>
        <v>#N/A</v>
      </c>
      <c r="AK25" s="63" t="e">
        <f t="shared" si="5"/>
        <v>#N/A</v>
      </c>
      <c r="AL25" s="63" t="e">
        <f t="shared" si="5"/>
        <v>#N/A</v>
      </c>
      <c r="AM25" s="5" t="e">
        <f t="shared" si="5"/>
        <v>#N/A</v>
      </c>
    </row>
    <row r="26" spans="1:43" ht="15.75" thickBot="1" x14ac:dyDescent="0.3">
      <c r="E26" s="1"/>
      <c r="F26" s="1"/>
      <c r="G26" s="1"/>
      <c r="H26" s="1"/>
      <c r="I26" s="1"/>
      <c r="J26" s="1"/>
      <c r="K26" s="1"/>
      <c r="L26" s="1"/>
      <c r="M26" s="1"/>
      <c r="N26" s="1"/>
      <c r="O26"/>
      <c r="P26"/>
      <c r="Q26"/>
      <c r="R26"/>
      <c r="S26"/>
      <c r="T26"/>
      <c r="U26"/>
      <c r="V26"/>
      <c r="W26"/>
      <c r="X26"/>
      <c r="Y26"/>
      <c r="Z26"/>
      <c r="AC26" s="106">
        <v>60</v>
      </c>
      <c r="AD26" s="93" t="e">
        <f t="shared" si="6"/>
        <v>#N/A</v>
      </c>
      <c r="AE26" s="115" t="e">
        <f t="shared" si="5"/>
        <v>#N/A</v>
      </c>
      <c r="AF26" s="115" t="e">
        <f t="shared" si="5"/>
        <v>#N/A</v>
      </c>
      <c r="AG26" s="115" t="e">
        <f t="shared" si="5"/>
        <v>#N/A</v>
      </c>
      <c r="AH26" s="115" t="e">
        <f t="shared" si="5"/>
        <v>#N/A</v>
      </c>
      <c r="AI26" s="115" t="e">
        <f t="shared" si="5"/>
        <v>#N/A</v>
      </c>
      <c r="AJ26" s="115" t="e">
        <f t="shared" si="5"/>
        <v>#N/A</v>
      </c>
      <c r="AK26" s="115" t="e">
        <f t="shared" si="5"/>
        <v>#N/A</v>
      </c>
      <c r="AL26" s="115" t="e">
        <f t="shared" si="5"/>
        <v>#N/A</v>
      </c>
      <c r="AM26" s="105" t="e">
        <f t="shared" si="5"/>
        <v>#N/A</v>
      </c>
    </row>
    <row r="27" spans="1:43" x14ac:dyDescent="0.25">
      <c r="E27" s="1"/>
      <c r="F27" s="1"/>
      <c r="G27" s="1"/>
      <c r="H27" s="1"/>
      <c r="I27" s="1"/>
      <c r="J27" s="1"/>
      <c r="K27" s="1"/>
      <c r="L27" s="1"/>
      <c r="M27" s="1"/>
      <c r="N27" s="1"/>
      <c r="O27"/>
      <c r="P27"/>
      <c r="Q27"/>
      <c r="R27"/>
      <c r="S27"/>
      <c r="T27"/>
      <c r="U27"/>
      <c r="V27"/>
      <c r="W27"/>
      <c r="X27"/>
      <c r="Y27"/>
      <c r="Z27"/>
    </row>
    <row r="28" spans="1:43" ht="18.75" thickBot="1" x14ac:dyDescent="0.3">
      <c r="B28" s="32" t="s">
        <v>188</v>
      </c>
      <c r="E28" s="1"/>
      <c r="F28" s="1"/>
      <c r="G28" s="1"/>
      <c r="H28" s="1"/>
      <c r="I28" s="1"/>
      <c r="J28" s="1"/>
      <c r="K28" s="1"/>
      <c r="L28" s="1"/>
      <c r="M28" s="1"/>
      <c r="N28" s="1"/>
      <c r="O28"/>
      <c r="P28"/>
      <c r="Q28"/>
      <c r="R28"/>
      <c r="S28"/>
      <c r="T28"/>
      <c r="U28"/>
      <c r="V28"/>
      <c r="W28"/>
      <c r="X28"/>
      <c r="Y28"/>
      <c r="Z28"/>
    </row>
    <row r="29" spans="1:43" ht="18.75" x14ac:dyDescent="0.3">
      <c r="C29" s="40" t="s">
        <v>189</v>
      </c>
      <c r="D29" s="45"/>
      <c r="E29" s="41"/>
      <c r="F29" s="41"/>
      <c r="G29" s="41"/>
      <c r="H29" s="41"/>
      <c r="I29" s="41"/>
      <c r="J29" s="41"/>
      <c r="K29" s="41"/>
      <c r="L29" s="41"/>
      <c r="M29" s="41"/>
      <c r="N29" s="41"/>
      <c r="O29" s="73"/>
      <c r="P29" s="73"/>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22" t="e">
        <v>#N/A</v>
      </c>
      <c r="I30" s="22" t="e">
        <v>#N/A</v>
      </c>
      <c r="J30" s="22" t="e">
        <v>#N/A</v>
      </c>
      <c r="K30" s="22" t="e">
        <v>#N/A</v>
      </c>
      <c r="L30" s="22" t="e">
        <v>#N/A</v>
      </c>
      <c r="M30" s="22" t="e">
        <v>#N/A</v>
      </c>
      <c r="N30" s="67" t="e">
        <v>#N/A</v>
      </c>
      <c r="O30" s="74"/>
      <c r="P30" s="74"/>
      <c r="Q30" s="74"/>
      <c r="R30" s="74"/>
      <c r="S30" s="74"/>
      <c r="T30" s="74"/>
      <c r="U30" s="74"/>
      <c r="V30" s="74"/>
      <c r="W30" s="74"/>
      <c r="X30" s="74"/>
      <c r="Y30" s="74"/>
      <c r="Z30" s="74"/>
    </row>
    <row r="31" spans="1:43" x14ac:dyDescent="0.25">
      <c r="A31" s="52" t="str">
        <f>CONCATENATE(C29," - ",D31,"%")</f>
        <v>H2 - 10%</v>
      </c>
      <c r="C31" s="123"/>
      <c r="D31" s="94">
        <v>10</v>
      </c>
      <c r="E31" s="64" t="e">
        <v>#N/A</v>
      </c>
      <c r="F31" s="64" t="e">
        <v>#N/A</v>
      </c>
      <c r="G31" s="64" t="e">
        <v>#N/A</v>
      </c>
      <c r="H31" s="64" t="e">
        <v>#N/A</v>
      </c>
      <c r="I31" s="64" t="e">
        <v>#N/A</v>
      </c>
      <c r="J31" s="64" t="e">
        <v>#N/A</v>
      </c>
      <c r="K31" s="64" t="e">
        <v>#N/A</v>
      </c>
      <c r="L31" s="64" t="e">
        <v>#N/A</v>
      </c>
      <c r="M31" s="64" t="e">
        <v>#N/A</v>
      </c>
      <c r="N31" s="68" t="e">
        <v>#N/A</v>
      </c>
      <c r="O31" s="74"/>
      <c r="P31" s="74"/>
      <c r="Q31" s="74"/>
      <c r="R31" s="74"/>
      <c r="S31" s="74"/>
      <c r="T31" s="74"/>
      <c r="U31" s="74"/>
      <c r="V31" s="74"/>
      <c r="W31" s="74"/>
      <c r="X31" s="74"/>
      <c r="Y31" s="74"/>
      <c r="Z31" s="74"/>
    </row>
    <row r="32" spans="1:43" x14ac:dyDescent="0.25">
      <c r="A32" s="52" t="str">
        <f>CONCATENATE(C29," - ",D32,"%")</f>
        <v>H2 - 20%</v>
      </c>
      <c r="C32" s="123"/>
      <c r="D32" s="94">
        <v>20</v>
      </c>
      <c r="E32" s="64" t="e">
        <v>#N/A</v>
      </c>
      <c r="F32" s="64" t="e">
        <v>#N/A</v>
      </c>
      <c r="G32" s="64" t="e">
        <v>#N/A</v>
      </c>
      <c r="H32" s="64" t="e">
        <v>#N/A</v>
      </c>
      <c r="I32" s="64" t="e">
        <v>#N/A</v>
      </c>
      <c r="J32" s="64" t="e">
        <v>#N/A</v>
      </c>
      <c r="K32" s="64" t="e">
        <v>#N/A</v>
      </c>
      <c r="L32" s="64" t="e">
        <v>#N/A</v>
      </c>
      <c r="M32" s="64" t="e">
        <v>#N/A</v>
      </c>
      <c r="N32" s="68" t="e">
        <v>#N/A</v>
      </c>
      <c r="O32" s="74"/>
      <c r="P32" s="74"/>
      <c r="Q32" s="74"/>
      <c r="R32" s="74"/>
      <c r="S32" s="74"/>
      <c r="T32" s="74"/>
      <c r="U32" s="74"/>
      <c r="V32" s="74"/>
      <c r="W32" s="74"/>
      <c r="X32" s="74"/>
      <c r="Y32" s="74"/>
      <c r="Z32" s="74"/>
    </row>
    <row r="33" spans="1:26" x14ac:dyDescent="0.25">
      <c r="A33" s="52" t="str">
        <f>CONCATENATE(C29," - ",D33,"%")</f>
        <v>H2 - 23%</v>
      </c>
      <c r="C33" s="123"/>
      <c r="D33" s="94">
        <v>23</v>
      </c>
      <c r="E33" s="64">
        <v>23</v>
      </c>
      <c r="F33" s="64">
        <v>23</v>
      </c>
      <c r="G33" s="64">
        <v>23.2</v>
      </c>
      <c r="H33" s="64">
        <v>23</v>
      </c>
      <c r="I33" s="64">
        <v>23.051300000000001</v>
      </c>
      <c r="J33" s="64">
        <v>23</v>
      </c>
      <c r="K33" s="64">
        <v>23</v>
      </c>
      <c r="L33" s="64">
        <v>23</v>
      </c>
      <c r="M33" s="64">
        <v>23</v>
      </c>
      <c r="N33" s="68">
        <v>23</v>
      </c>
      <c r="O33" s="74"/>
      <c r="P33" s="74"/>
      <c r="Q33" s="74"/>
      <c r="R33" s="74"/>
      <c r="S33" s="74"/>
      <c r="T33" s="74"/>
      <c r="U33" s="74"/>
      <c r="V33" s="74"/>
      <c r="W33" s="74"/>
      <c r="X33" s="74"/>
      <c r="Y33" s="74"/>
      <c r="Z33" s="74"/>
    </row>
    <row r="34" spans="1:26" x14ac:dyDescent="0.25">
      <c r="A34" s="52" t="str">
        <f>CONCATENATE(C29," - ",D34,"%")</f>
        <v>H2 - 30%</v>
      </c>
      <c r="C34" s="123"/>
      <c r="D34" s="94">
        <v>30</v>
      </c>
      <c r="E34" s="64" t="e">
        <v>#N/A</v>
      </c>
      <c r="F34" s="64" t="e">
        <v>#N/A</v>
      </c>
      <c r="G34" s="64" t="e">
        <v>#N/A</v>
      </c>
      <c r="H34" s="64" t="e">
        <v>#N/A</v>
      </c>
      <c r="I34" s="64" t="e">
        <v>#N/A</v>
      </c>
      <c r="J34" s="64" t="e">
        <v>#N/A</v>
      </c>
      <c r="K34" s="64" t="e">
        <v>#N/A</v>
      </c>
      <c r="L34" s="64" t="e">
        <v>#N/A</v>
      </c>
      <c r="M34" s="64" t="e">
        <v>#N/A</v>
      </c>
      <c r="N34" s="68" t="e">
        <v>#N/A</v>
      </c>
      <c r="O34" s="74"/>
      <c r="P34" s="74"/>
      <c r="Q34" s="74"/>
      <c r="R34" s="74"/>
      <c r="S34" s="74"/>
      <c r="T34" s="74"/>
      <c r="U34" s="74"/>
      <c r="V34" s="74"/>
      <c r="W34" s="74"/>
      <c r="X34" s="74"/>
      <c r="Y34" s="74"/>
      <c r="Z34" s="74"/>
    </row>
    <row r="35" spans="1:26" x14ac:dyDescent="0.25">
      <c r="A35" s="52" t="str">
        <f>CONCATENATE(C29," - ",D35,"%")</f>
        <v>H2 - 40%</v>
      </c>
      <c r="C35" s="123"/>
      <c r="D35" s="94">
        <v>40</v>
      </c>
      <c r="E35" s="64">
        <v>40</v>
      </c>
      <c r="F35" s="64">
        <v>40</v>
      </c>
      <c r="G35" s="64">
        <v>39.4</v>
      </c>
      <c r="H35" s="64">
        <v>40</v>
      </c>
      <c r="I35" s="64">
        <v>40</v>
      </c>
      <c r="J35" s="64">
        <v>40</v>
      </c>
      <c r="K35" s="64">
        <v>40</v>
      </c>
      <c r="L35" s="64">
        <v>40</v>
      </c>
      <c r="M35" s="64">
        <v>40</v>
      </c>
      <c r="N35" s="68">
        <v>40</v>
      </c>
      <c r="O35" s="74"/>
      <c r="P35" s="74"/>
      <c r="Q35" s="74"/>
      <c r="R35" s="74"/>
      <c r="S35" s="74"/>
      <c r="T35" s="74"/>
      <c r="U35" s="74"/>
      <c r="V35" s="74"/>
      <c r="W35" s="74"/>
      <c r="X35" s="74"/>
      <c r="Y35" s="74"/>
      <c r="Z35" s="74"/>
    </row>
    <row r="36" spans="1:26" x14ac:dyDescent="0.25">
      <c r="A36" s="52" t="str">
        <f>CONCATENATE(C29," - ",D36,"%")</f>
        <v>H2 - 50%</v>
      </c>
      <c r="C36" s="123"/>
      <c r="D36" s="94">
        <v>50</v>
      </c>
      <c r="E36" s="64" t="e">
        <v>#N/A</v>
      </c>
      <c r="F36" s="64" t="e">
        <v>#N/A</v>
      </c>
      <c r="G36" s="64" t="e">
        <v>#N/A</v>
      </c>
      <c r="H36" s="64" t="e">
        <v>#N/A</v>
      </c>
      <c r="I36" s="64" t="e">
        <v>#N/A</v>
      </c>
      <c r="J36" s="64" t="e">
        <v>#N/A</v>
      </c>
      <c r="K36" s="64" t="e">
        <v>#N/A</v>
      </c>
      <c r="L36" s="64" t="e">
        <v>#N/A</v>
      </c>
      <c r="M36" s="64" t="e">
        <v>#N/A</v>
      </c>
      <c r="N36" s="68" t="e">
        <v>#N/A</v>
      </c>
      <c r="O36" s="74"/>
      <c r="P36" s="74"/>
      <c r="Q36" s="74"/>
      <c r="R36" s="74"/>
      <c r="S36" s="74"/>
      <c r="T36" s="74"/>
      <c r="U36" s="74"/>
      <c r="V36" s="74"/>
      <c r="W36" s="74"/>
      <c r="X36" s="74"/>
      <c r="Y36" s="74"/>
      <c r="Z36" s="74"/>
    </row>
    <row r="37" spans="1:26" ht="15.75" thickBot="1" x14ac:dyDescent="0.3">
      <c r="A37" s="52" t="str">
        <f>CONCATENATE(C29," - ",D37,"%")</f>
        <v>H2 - 60%</v>
      </c>
      <c r="C37" s="124"/>
      <c r="D37" s="95">
        <v>60</v>
      </c>
      <c r="E37" s="116" t="e">
        <v>#N/A</v>
      </c>
      <c r="F37" s="116" t="e">
        <v>#N/A</v>
      </c>
      <c r="G37" s="116" t="e">
        <v>#N/A</v>
      </c>
      <c r="H37" s="116" t="e">
        <v>#N/A</v>
      </c>
      <c r="I37" s="116" t="e">
        <v>#N/A</v>
      </c>
      <c r="J37" s="116" t="e">
        <v>#N/A</v>
      </c>
      <c r="K37" s="116" t="e">
        <v>#N/A</v>
      </c>
      <c r="L37" s="116" t="e">
        <v>#N/A</v>
      </c>
      <c r="M37" s="116" t="e">
        <v>#N/A</v>
      </c>
      <c r="N37" s="112" t="e">
        <v>#N/A</v>
      </c>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41" t="e">
        <v>#N/A</v>
      </c>
      <c r="J38" s="41" t="e">
        <v>#N/A</v>
      </c>
      <c r="K38" s="41" t="e">
        <v>#N/A</v>
      </c>
      <c r="L38" s="41" t="e">
        <v>#N/A</v>
      </c>
      <c r="M38" s="41" t="e">
        <v>#N/A</v>
      </c>
      <c r="N38" s="41" t="e">
        <v>#N/A</v>
      </c>
      <c r="O38" s="73"/>
      <c r="P38" s="73"/>
      <c r="Q38" s="73"/>
      <c r="R38" s="73"/>
      <c r="S38" s="73"/>
      <c r="T38" s="73"/>
      <c r="U38" s="73"/>
      <c r="V38" s="73"/>
      <c r="W38" s="73"/>
      <c r="X38" s="73"/>
      <c r="Y38" s="73"/>
      <c r="Z38" s="73"/>
    </row>
    <row r="39" spans="1:26" x14ac:dyDescent="0.25">
      <c r="A39" s="52" t="str">
        <f>CONCATENATE(C38," - ",D39,"%")</f>
        <v>Wobbe index - 0%</v>
      </c>
      <c r="C39" s="122" t="s">
        <v>124</v>
      </c>
      <c r="D39" s="11">
        <v>0</v>
      </c>
      <c r="E39" s="20">
        <v>50.606323934612639</v>
      </c>
      <c r="F39" s="20">
        <v>50.606323934612639</v>
      </c>
      <c r="G39" s="20">
        <v>50.606298631444353</v>
      </c>
      <c r="H39" s="20">
        <v>50.606323934612639</v>
      </c>
      <c r="I39" s="20">
        <v>53.470641869311713</v>
      </c>
      <c r="J39" s="20">
        <v>50.606323934612639</v>
      </c>
      <c r="K39" s="20">
        <v>50.606323934612639</v>
      </c>
      <c r="L39" s="20">
        <v>50.606323934612639</v>
      </c>
      <c r="M39" s="20">
        <v>50.606323934612639</v>
      </c>
      <c r="N39" s="69">
        <v>50.606323934612639</v>
      </c>
      <c r="O39" s="74"/>
      <c r="P39" s="74"/>
      <c r="Q39" s="74"/>
      <c r="R39" s="74"/>
      <c r="S39" s="74"/>
      <c r="T39" s="74"/>
      <c r="U39" s="74"/>
      <c r="V39" s="74"/>
      <c r="W39" s="74"/>
      <c r="X39" s="74"/>
      <c r="Y39" s="74"/>
      <c r="Z39" s="74"/>
    </row>
    <row r="40" spans="1:26" x14ac:dyDescent="0.25">
      <c r="A40" s="52" t="str">
        <f>CONCATENATE(C38," - ",D40,"%")</f>
        <v>Wobbe index - 10%</v>
      </c>
      <c r="C40" s="123"/>
      <c r="D40" s="94">
        <v>10</v>
      </c>
      <c r="E40" s="64" t="e">
        <v>#N/A</v>
      </c>
      <c r="F40" s="64" t="e">
        <v>#N/A</v>
      </c>
      <c r="G40" s="64" t="e">
        <v>#N/A</v>
      </c>
      <c r="H40" s="64" t="e">
        <v>#N/A</v>
      </c>
      <c r="I40" s="64" t="e">
        <v>#N/A</v>
      </c>
      <c r="J40" s="64" t="e">
        <v>#N/A</v>
      </c>
      <c r="K40" s="64" t="e">
        <v>#N/A</v>
      </c>
      <c r="L40" s="64" t="e">
        <v>#N/A</v>
      </c>
      <c r="M40" s="64" t="e">
        <v>#N/A</v>
      </c>
      <c r="N40" s="68" t="e">
        <v>#N/A</v>
      </c>
      <c r="O40" s="74"/>
      <c r="P40" s="74"/>
      <c r="Q40" s="74"/>
      <c r="R40" s="74"/>
      <c r="S40" s="74"/>
      <c r="T40" s="74"/>
      <c r="U40" s="74"/>
      <c r="V40" s="74"/>
      <c r="W40" s="74"/>
      <c r="X40" s="74"/>
      <c r="Y40" s="74"/>
      <c r="Z40" s="74"/>
    </row>
    <row r="41" spans="1:26" x14ac:dyDescent="0.25">
      <c r="A41" s="52" t="str">
        <f>CONCATENATE(C38," - ",D41,"%")</f>
        <v>Wobbe index - 20%</v>
      </c>
      <c r="C41" s="123"/>
      <c r="D41" s="94">
        <v>20</v>
      </c>
      <c r="E41" s="64" t="e">
        <v>#N/A</v>
      </c>
      <c r="F41" s="64" t="e">
        <v>#N/A</v>
      </c>
      <c r="G41" s="64" t="e">
        <v>#N/A</v>
      </c>
      <c r="H41" s="64" t="e">
        <v>#N/A</v>
      </c>
      <c r="I41" s="64" t="e">
        <v>#N/A</v>
      </c>
      <c r="J41" s="64" t="e">
        <v>#N/A</v>
      </c>
      <c r="K41" s="64" t="e">
        <v>#N/A</v>
      </c>
      <c r="L41" s="64" t="e">
        <v>#N/A</v>
      </c>
      <c r="M41" s="64" t="e">
        <v>#N/A</v>
      </c>
      <c r="N41" s="68" t="e">
        <v>#N/A</v>
      </c>
      <c r="O41" s="74"/>
      <c r="P41" s="74"/>
      <c r="Q41" s="74"/>
      <c r="R41" s="74"/>
      <c r="S41" s="74"/>
      <c r="T41" s="74"/>
      <c r="U41" s="74"/>
      <c r="V41" s="74"/>
      <c r="W41" s="74"/>
      <c r="X41" s="74"/>
      <c r="Y41" s="74"/>
      <c r="Z41" s="74"/>
    </row>
    <row r="42" spans="1:26" x14ac:dyDescent="0.25">
      <c r="A42" s="52" t="str">
        <f>CONCATENATE(C38," - ",D42,"%")</f>
        <v>Wobbe index - 23%</v>
      </c>
      <c r="C42" s="123"/>
      <c r="D42" s="94">
        <v>23</v>
      </c>
      <c r="E42" s="64">
        <v>47.777573656261602</v>
      </c>
      <c r="F42" s="64">
        <v>47.777573656261602</v>
      </c>
      <c r="G42" s="64">
        <v>47.752987981594693</v>
      </c>
      <c r="H42" s="64">
        <v>47.777573656261602</v>
      </c>
      <c r="I42" s="64">
        <v>50.287152894500572</v>
      </c>
      <c r="J42" s="64">
        <v>47.777573656261602</v>
      </c>
      <c r="K42" s="64">
        <v>47.777573656261602</v>
      </c>
      <c r="L42" s="64">
        <v>47.777573656261602</v>
      </c>
      <c r="M42" s="64">
        <v>47.777573656261602</v>
      </c>
      <c r="N42" s="68">
        <v>47.777573656261602</v>
      </c>
      <c r="O42" s="74"/>
      <c r="P42" s="74"/>
      <c r="Q42" s="74"/>
      <c r="R42" s="74"/>
      <c r="S42" s="74"/>
      <c r="T42" s="74"/>
      <c r="U42" s="74"/>
      <c r="V42" s="74"/>
      <c r="W42" s="74"/>
      <c r="X42" s="74"/>
      <c r="Y42" s="74"/>
      <c r="Z42" s="74"/>
    </row>
    <row r="43" spans="1:26" x14ac:dyDescent="0.25">
      <c r="A43" s="52" t="str">
        <f>CONCATENATE(C38," - ",D43,"%")</f>
        <v>Wobbe index - 30%</v>
      </c>
      <c r="C43" s="123"/>
      <c r="D43" s="94">
        <v>30</v>
      </c>
      <c r="E43" s="64" t="e">
        <v>#N/A</v>
      </c>
      <c r="F43" s="64" t="e">
        <v>#N/A</v>
      </c>
      <c r="G43" s="64" t="e">
        <v>#N/A</v>
      </c>
      <c r="H43" s="64" t="e">
        <v>#N/A</v>
      </c>
      <c r="I43" s="64" t="e">
        <v>#N/A</v>
      </c>
      <c r="J43" s="64" t="e">
        <v>#N/A</v>
      </c>
      <c r="K43" s="64" t="e">
        <v>#N/A</v>
      </c>
      <c r="L43" s="64" t="e">
        <v>#N/A</v>
      </c>
      <c r="M43" s="64" t="e">
        <v>#N/A</v>
      </c>
      <c r="N43" s="68" t="e">
        <v>#N/A</v>
      </c>
      <c r="O43" s="74"/>
      <c r="P43" s="74"/>
      <c r="Q43" s="74"/>
      <c r="R43" s="74"/>
      <c r="S43" s="74"/>
      <c r="T43" s="74"/>
      <c r="U43" s="74"/>
      <c r="V43" s="74"/>
      <c r="W43" s="74"/>
      <c r="X43" s="74"/>
      <c r="Y43" s="74"/>
      <c r="Z43" s="74"/>
    </row>
    <row r="44" spans="1:26" x14ac:dyDescent="0.25">
      <c r="A44" s="52" t="str">
        <f>CONCATENATE(C38," - ",D44,"%")</f>
        <v>Wobbe index - 40%</v>
      </c>
      <c r="C44" s="123"/>
      <c r="D44" s="94">
        <v>40</v>
      </c>
      <c r="E44" s="64">
        <v>45.714470083951518</v>
      </c>
      <c r="F44" s="64">
        <v>45.714470083951518</v>
      </c>
      <c r="G44" s="64">
        <v>45.785777521781952</v>
      </c>
      <c r="H44" s="64">
        <v>45.714470083951518</v>
      </c>
      <c r="I44" s="64">
        <v>48.06756880725753</v>
      </c>
      <c r="J44" s="64">
        <v>45.714470083951518</v>
      </c>
      <c r="K44" s="64">
        <v>45.714470083951518</v>
      </c>
      <c r="L44" s="64">
        <v>45.714470083951518</v>
      </c>
      <c r="M44" s="64">
        <v>45.714470083951518</v>
      </c>
      <c r="N44" s="68">
        <v>45.714470083951518</v>
      </c>
      <c r="O44" s="74"/>
      <c r="P44" s="74"/>
      <c r="Q44" s="74"/>
      <c r="R44" s="74"/>
      <c r="S44" s="74"/>
      <c r="T44" s="74"/>
      <c r="U44" s="74"/>
      <c r="V44" s="74"/>
      <c r="W44" s="74"/>
      <c r="X44" s="74"/>
      <c r="Y44" s="74"/>
      <c r="Z44" s="74"/>
    </row>
    <row r="45" spans="1:26" x14ac:dyDescent="0.25">
      <c r="A45" s="52" t="str">
        <f>CONCATENATE(C38," - ",D45,"%")</f>
        <v>Wobbe index - 50%</v>
      </c>
      <c r="C45" s="123"/>
      <c r="D45" s="94">
        <v>50</v>
      </c>
      <c r="E45" s="64" t="e">
        <v>#N/A</v>
      </c>
      <c r="F45" s="64" t="e">
        <v>#N/A</v>
      </c>
      <c r="G45" s="64" t="e">
        <v>#N/A</v>
      </c>
      <c r="H45" s="64" t="e">
        <v>#N/A</v>
      </c>
      <c r="I45" s="64" t="e">
        <v>#N/A</v>
      </c>
      <c r="J45" s="64" t="e">
        <v>#N/A</v>
      </c>
      <c r="K45" s="64" t="e">
        <v>#N/A</v>
      </c>
      <c r="L45" s="64" t="e">
        <v>#N/A</v>
      </c>
      <c r="M45" s="64" t="e">
        <v>#N/A</v>
      </c>
      <c r="N45" s="68" t="e">
        <v>#N/A</v>
      </c>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6" t="e">
        <v>#N/A</v>
      </c>
      <c r="F46" s="116" t="e">
        <v>#N/A</v>
      </c>
      <c r="G46" s="116" t="e">
        <v>#N/A</v>
      </c>
      <c r="H46" s="116" t="e">
        <v>#N/A</v>
      </c>
      <c r="I46" s="116" t="e">
        <v>#N/A</v>
      </c>
      <c r="J46" s="116" t="e">
        <v>#N/A</v>
      </c>
      <c r="K46" s="116" t="e">
        <v>#N/A</v>
      </c>
      <c r="L46" s="116" t="e">
        <v>#N/A</v>
      </c>
      <c r="M46" s="116" t="e">
        <v>#N/A</v>
      </c>
      <c r="N46" s="112" t="e">
        <v>#N/A</v>
      </c>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41" t="e">
        <v>#N/A</v>
      </c>
      <c r="J47" s="41" t="e">
        <v>#N/A</v>
      </c>
      <c r="K47" s="41" t="e">
        <v>#N/A</v>
      </c>
      <c r="L47" s="41" t="e">
        <v>#N/A</v>
      </c>
      <c r="M47" s="41" t="e">
        <v>#N/A</v>
      </c>
      <c r="N47" s="41" t="e">
        <v>#N/A</v>
      </c>
      <c r="O47" s="73"/>
      <c r="P47" s="73"/>
      <c r="Q47" s="73"/>
      <c r="R47" s="73"/>
      <c r="S47" s="73"/>
      <c r="T47" s="73"/>
      <c r="U47" s="73"/>
      <c r="V47" s="73"/>
      <c r="W47" s="73"/>
      <c r="X47" s="73"/>
      <c r="Y47" s="73"/>
      <c r="Z47" s="73"/>
    </row>
    <row r="48" spans="1:26" x14ac:dyDescent="0.25">
      <c r="A48" s="52" t="str">
        <f>CONCATENATE(C47," - ",D48,"%")</f>
        <v>Efficiency (Hi) - 0%</v>
      </c>
      <c r="C48" s="122" t="s">
        <v>124</v>
      </c>
      <c r="D48" s="11">
        <v>0</v>
      </c>
      <c r="E48" s="20" t="e">
        <v>#N/A</v>
      </c>
      <c r="F48" s="20" t="e">
        <v>#N/A</v>
      </c>
      <c r="G48" s="20" t="e">
        <v>#N/A</v>
      </c>
      <c r="H48" s="20" t="e">
        <v>#N/A</v>
      </c>
      <c r="I48" s="20" t="e">
        <v>#N/A</v>
      </c>
      <c r="J48" s="20" t="e">
        <v>#N/A</v>
      </c>
      <c r="K48" s="20" t="e">
        <v>#N/A</v>
      </c>
      <c r="L48" s="20" t="e">
        <v>#N/A</v>
      </c>
      <c r="M48" s="20" t="e">
        <v>#N/A</v>
      </c>
      <c r="N48" s="69" t="e">
        <v>#N/A</v>
      </c>
      <c r="O48" s="74"/>
      <c r="P48" s="74"/>
      <c r="Q48" s="74"/>
      <c r="R48" s="74"/>
      <c r="S48" s="74"/>
      <c r="T48" s="74"/>
      <c r="U48" s="74"/>
      <c r="V48" s="74"/>
      <c r="W48" s="74"/>
      <c r="X48" s="74"/>
      <c r="Y48" s="74"/>
      <c r="Z48" s="74"/>
    </row>
    <row r="49" spans="1:26" ht="15" customHeight="1" x14ac:dyDescent="0.25">
      <c r="A49" s="52" t="str">
        <f>CONCATENATE(C47," - ",D49,"%")</f>
        <v>Efficiency (Hi) - 10%</v>
      </c>
      <c r="C49" s="123"/>
      <c r="D49" s="94">
        <v>10</v>
      </c>
      <c r="E49" s="64" t="e">
        <v>#N/A</v>
      </c>
      <c r="F49" s="64" t="e">
        <v>#N/A</v>
      </c>
      <c r="G49" s="64" t="e">
        <v>#N/A</v>
      </c>
      <c r="H49" s="64" t="e">
        <v>#N/A</v>
      </c>
      <c r="I49" s="64" t="e">
        <v>#N/A</v>
      </c>
      <c r="J49" s="64" t="e">
        <v>#N/A</v>
      </c>
      <c r="K49" s="64" t="e">
        <v>#N/A</v>
      </c>
      <c r="L49" s="64" t="e">
        <v>#N/A</v>
      </c>
      <c r="M49" s="64" t="e">
        <v>#N/A</v>
      </c>
      <c r="N49" s="68" t="e">
        <v>#N/A</v>
      </c>
      <c r="O49" s="74"/>
      <c r="P49" s="74"/>
      <c r="Q49" s="74"/>
      <c r="R49" s="74"/>
      <c r="S49" s="74"/>
      <c r="T49" s="74"/>
      <c r="U49" s="74"/>
      <c r="V49" s="74"/>
      <c r="W49" s="74"/>
      <c r="X49" s="74"/>
      <c r="Y49" s="74"/>
      <c r="Z49" s="74"/>
    </row>
    <row r="50" spans="1:26" ht="14.45" customHeight="1" x14ac:dyDescent="0.25">
      <c r="A50" s="52" t="str">
        <f>CONCATENATE(C47," - ",D50,"%")</f>
        <v>Efficiency (Hi) - 20%</v>
      </c>
      <c r="C50" s="123"/>
      <c r="D50" s="94">
        <v>20</v>
      </c>
      <c r="E50" s="64" t="e">
        <v>#N/A</v>
      </c>
      <c r="F50" s="64" t="e">
        <v>#N/A</v>
      </c>
      <c r="G50" s="64" t="e">
        <v>#N/A</v>
      </c>
      <c r="H50" s="64" t="e">
        <v>#N/A</v>
      </c>
      <c r="I50" s="64" t="e">
        <v>#N/A</v>
      </c>
      <c r="J50" s="64" t="e">
        <v>#N/A</v>
      </c>
      <c r="K50" s="64" t="e">
        <v>#N/A</v>
      </c>
      <c r="L50" s="64" t="e">
        <v>#N/A</v>
      </c>
      <c r="M50" s="64" t="e">
        <v>#N/A</v>
      </c>
      <c r="N50" s="68" t="e">
        <v>#N/A</v>
      </c>
      <c r="O50" s="74"/>
      <c r="P50" s="74"/>
      <c r="Q50" s="74"/>
      <c r="R50" s="74"/>
      <c r="S50" s="74"/>
      <c r="T50" s="74"/>
      <c r="U50" s="74"/>
      <c r="V50" s="74"/>
      <c r="W50" s="74"/>
      <c r="X50" s="74"/>
      <c r="Y50" s="74"/>
      <c r="Z50" s="74"/>
    </row>
    <row r="51" spans="1:26" x14ac:dyDescent="0.25">
      <c r="A51" s="52" t="str">
        <f>CONCATENATE(C47," - ",D51,"%")</f>
        <v>Efficiency (Hi) - 23%</v>
      </c>
      <c r="C51" s="123"/>
      <c r="D51" s="94">
        <v>23</v>
      </c>
      <c r="E51" s="64" t="e">
        <v>#N/A</v>
      </c>
      <c r="F51" s="64" t="e">
        <v>#N/A</v>
      </c>
      <c r="G51" s="64" t="e">
        <v>#N/A</v>
      </c>
      <c r="H51" s="64" t="e">
        <v>#N/A</v>
      </c>
      <c r="I51" s="64" t="e">
        <v>#N/A</v>
      </c>
      <c r="J51" s="64" t="e">
        <v>#N/A</v>
      </c>
      <c r="K51" s="64" t="e">
        <v>#N/A</v>
      </c>
      <c r="L51" s="64" t="e">
        <v>#N/A</v>
      </c>
      <c r="M51" s="64" t="e">
        <v>#N/A</v>
      </c>
      <c r="N51" s="68" t="e">
        <v>#N/A</v>
      </c>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4" t="e">
        <v>#N/A</v>
      </c>
      <c r="F52" s="64" t="e">
        <v>#N/A</v>
      </c>
      <c r="G52" s="64" t="e">
        <v>#N/A</v>
      </c>
      <c r="H52" s="64" t="e">
        <v>#N/A</v>
      </c>
      <c r="I52" s="64" t="e">
        <v>#N/A</v>
      </c>
      <c r="J52" s="64" t="e">
        <v>#N/A</v>
      </c>
      <c r="K52" s="64" t="e">
        <v>#N/A</v>
      </c>
      <c r="L52" s="64" t="e">
        <v>#N/A</v>
      </c>
      <c r="M52" s="64" t="e">
        <v>#N/A</v>
      </c>
      <c r="N52" s="68" t="e">
        <v>#N/A</v>
      </c>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4" t="e">
        <v>#N/A</v>
      </c>
      <c r="F53" s="64" t="e">
        <v>#N/A</v>
      </c>
      <c r="G53" s="64" t="e">
        <v>#N/A</v>
      </c>
      <c r="H53" s="64" t="e">
        <v>#N/A</v>
      </c>
      <c r="I53" s="64" t="e">
        <v>#N/A</v>
      </c>
      <c r="J53" s="64" t="e">
        <v>#N/A</v>
      </c>
      <c r="K53" s="64" t="e">
        <v>#N/A</v>
      </c>
      <c r="L53" s="64" t="e">
        <v>#N/A</v>
      </c>
      <c r="M53" s="64" t="e">
        <v>#N/A</v>
      </c>
      <c r="N53" s="68" t="e">
        <v>#N/A</v>
      </c>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4" t="e">
        <v>#N/A</v>
      </c>
      <c r="F54" s="64" t="e">
        <v>#N/A</v>
      </c>
      <c r="G54" s="64" t="e">
        <v>#N/A</v>
      </c>
      <c r="H54" s="64" t="e">
        <v>#N/A</v>
      </c>
      <c r="I54" s="64" t="e">
        <v>#N/A</v>
      </c>
      <c r="J54" s="64" t="e">
        <v>#N/A</v>
      </c>
      <c r="K54" s="64" t="e">
        <v>#N/A</v>
      </c>
      <c r="L54" s="64" t="e">
        <v>#N/A</v>
      </c>
      <c r="M54" s="64" t="e">
        <v>#N/A</v>
      </c>
      <c r="N54" s="68" t="e">
        <v>#N/A</v>
      </c>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6" t="e">
        <v>#N/A</v>
      </c>
      <c r="I55" s="116" t="e">
        <v>#N/A</v>
      </c>
      <c r="J55" s="116" t="e">
        <v>#N/A</v>
      </c>
      <c r="K55" s="116" t="e">
        <v>#N/A</v>
      </c>
      <c r="L55" s="116" t="e">
        <v>#N/A</v>
      </c>
      <c r="M55" s="116" t="e">
        <v>#N/A</v>
      </c>
      <c r="N55" s="112" t="e">
        <v>#N/A</v>
      </c>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41" t="e">
        <v>#N/A</v>
      </c>
      <c r="J56" s="41" t="e">
        <v>#N/A</v>
      </c>
      <c r="K56" s="41" t="e">
        <v>#N/A</v>
      </c>
      <c r="L56" s="41" t="e">
        <v>#N/A</v>
      </c>
      <c r="M56" s="41" t="e">
        <v>#N/A</v>
      </c>
      <c r="N56" s="41" t="e">
        <v>#N/A</v>
      </c>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3.5072999999999999</v>
      </c>
      <c r="F57" s="20">
        <v>43.014800000000001</v>
      </c>
      <c r="G57" s="20">
        <v>5.2628371276777663</v>
      </c>
      <c r="H57" s="20">
        <v>102.328877288161</v>
      </c>
      <c r="I57" s="20">
        <v>14.067495369732669</v>
      </c>
      <c r="J57" s="20">
        <v>20.108599999999999</v>
      </c>
      <c r="K57" s="20">
        <v>93.391719745222929</v>
      </c>
      <c r="L57" s="20">
        <v>179.68450000000001</v>
      </c>
      <c r="M57" s="20">
        <v>88.0886</v>
      </c>
      <c r="N57" s="69">
        <v>39.450699999999998</v>
      </c>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4" t="e">
        <v>#N/A</v>
      </c>
      <c r="F58" s="64" t="e">
        <v>#N/A</v>
      </c>
      <c r="G58" s="64" t="e">
        <v>#N/A</v>
      </c>
      <c r="H58" s="64" t="e">
        <v>#N/A</v>
      </c>
      <c r="I58" s="64" t="e">
        <v>#N/A</v>
      </c>
      <c r="J58" s="64" t="e">
        <v>#N/A</v>
      </c>
      <c r="K58" s="64" t="e">
        <v>#N/A</v>
      </c>
      <c r="L58" s="64" t="e">
        <v>#N/A</v>
      </c>
      <c r="M58" s="64" t="e">
        <v>#N/A</v>
      </c>
      <c r="N58" s="68" t="e">
        <v>#N/A</v>
      </c>
      <c r="O58" s="74"/>
      <c r="P58" s="74"/>
      <c r="Q58" s="74"/>
      <c r="R58" s="74"/>
      <c r="S58" s="74"/>
      <c r="T58" s="74"/>
      <c r="U58" s="74"/>
      <c r="V58" s="74"/>
      <c r="W58" s="74"/>
      <c r="X58" s="74"/>
      <c r="Y58" s="74"/>
      <c r="Z58" s="74"/>
    </row>
    <row r="59" spans="1:26" x14ac:dyDescent="0.25">
      <c r="A59" s="52" t="str">
        <f>CONCATENATE(C56," - ",D59,"%")</f>
        <v>CO emissions - 20%</v>
      </c>
      <c r="C59" s="123"/>
      <c r="D59" s="94">
        <v>20</v>
      </c>
      <c r="E59" s="64" t="e">
        <v>#N/A</v>
      </c>
      <c r="F59" s="64" t="e">
        <v>#N/A</v>
      </c>
      <c r="G59" s="64" t="e">
        <v>#N/A</v>
      </c>
      <c r="H59" s="64" t="e">
        <v>#N/A</v>
      </c>
      <c r="I59" s="64" t="e">
        <v>#N/A</v>
      </c>
      <c r="J59" s="64" t="e">
        <v>#N/A</v>
      </c>
      <c r="K59" s="64" t="e">
        <v>#N/A</v>
      </c>
      <c r="L59" s="64" t="e">
        <v>#N/A</v>
      </c>
      <c r="M59" s="64" t="e">
        <v>#N/A</v>
      </c>
      <c r="N59" s="68" t="e">
        <v>#N/A</v>
      </c>
      <c r="O59" s="74"/>
      <c r="P59" s="74"/>
      <c r="Q59" s="74"/>
      <c r="R59" s="74"/>
      <c r="S59" s="74"/>
      <c r="T59" s="74"/>
      <c r="U59" s="74"/>
      <c r="V59" s="74"/>
      <c r="W59" s="74"/>
      <c r="X59" s="74"/>
      <c r="Y59" s="74"/>
      <c r="Z59" s="74"/>
    </row>
    <row r="60" spans="1:26" x14ac:dyDescent="0.25">
      <c r="A60" s="52" t="str">
        <f>CONCATENATE(C56," - ",D60,"%")</f>
        <v>CO emissions - 23%</v>
      </c>
      <c r="C60" s="123"/>
      <c r="D60" s="94">
        <v>23</v>
      </c>
      <c r="E60" s="64">
        <v>3.1715</v>
      </c>
      <c r="F60" s="64">
        <v>25.3979</v>
      </c>
      <c r="G60" s="64">
        <v>0.78272683859897796</v>
      </c>
      <c r="H60" s="64">
        <v>75.926605292693949</v>
      </c>
      <c r="I60" s="64">
        <v>8.2382399315575832</v>
      </c>
      <c r="J60" s="64">
        <v>19.534700000000001</v>
      </c>
      <c r="K60" s="64">
        <v>60.098253275109172</v>
      </c>
      <c r="L60" s="64">
        <v>137.33090000000001</v>
      </c>
      <c r="M60" s="64">
        <v>40.640900000000002</v>
      </c>
      <c r="N60" s="68">
        <v>45.718800000000002</v>
      </c>
      <c r="O60" s="74"/>
      <c r="P60" s="74"/>
      <c r="Q60" s="74"/>
      <c r="R60" s="74"/>
      <c r="S60" s="74"/>
      <c r="T60" s="74"/>
      <c r="U60" s="74"/>
      <c r="V60" s="74"/>
      <c r="W60" s="74"/>
      <c r="X60" s="74"/>
      <c r="Y60" s="74"/>
      <c r="Z60" s="74"/>
    </row>
    <row r="61" spans="1:26" ht="27" customHeight="1" x14ac:dyDescent="0.25">
      <c r="A61" s="52" t="str">
        <f>CONCATENATE(C56," - ",D61,"%")</f>
        <v>CO emissions - 30%</v>
      </c>
      <c r="C61" s="123"/>
      <c r="D61" s="94">
        <v>30</v>
      </c>
      <c r="E61" s="64" t="e">
        <v>#N/A</v>
      </c>
      <c r="F61" s="64" t="e">
        <v>#N/A</v>
      </c>
      <c r="G61" s="64" t="e">
        <v>#N/A</v>
      </c>
      <c r="H61" s="64" t="e">
        <v>#N/A</v>
      </c>
      <c r="I61" s="64" t="e">
        <v>#N/A</v>
      </c>
      <c r="J61" s="64" t="e">
        <v>#N/A</v>
      </c>
      <c r="K61" s="64" t="e">
        <v>#N/A</v>
      </c>
      <c r="L61" s="64" t="e">
        <v>#N/A</v>
      </c>
      <c r="M61" s="64" t="e">
        <v>#N/A</v>
      </c>
      <c r="N61" s="68" t="e">
        <v>#N/A</v>
      </c>
      <c r="O61" s="74"/>
      <c r="P61" s="74"/>
      <c r="Q61" s="74"/>
      <c r="R61" s="74"/>
      <c r="S61" s="74"/>
      <c r="T61" s="74"/>
      <c r="U61" s="74"/>
      <c r="V61" s="74"/>
      <c r="W61" s="74"/>
      <c r="X61" s="74"/>
      <c r="Y61" s="74"/>
      <c r="Z61" s="74"/>
    </row>
    <row r="62" spans="1:26" ht="20.100000000000001" customHeight="1" x14ac:dyDescent="0.25">
      <c r="A62" s="52" t="str">
        <f>CONCATENATE(C56," - ",D62,"%")</f>
        <v>CO emissions - 40%</v>
      </c>
      <c r="C62" s="123"/>
      <c r="D62" s="94">
        <v>40</v>
      </c>
      <c r="E62" s="64">
        <v>4.0021000000000004</v>
      </c>
      <c r="F62" s="64">
        <v>19.585599999999999</v>
      </c>
      <c r="G62" s="64">
        <v>1.8779565523637045</v>
      </c>
      <c r="H62" s="64">
        <v>67.744862715818954</v>
      </c>
      <c r="I62" s="64">
        <v>7.4143668812840069</v>
      </c>
      <c r="J62" s="64">
        <v>20.870799999999999</v>
      </c>
      <c r="K62" s="64">
        <v>67.876777251184834</v>
      </c>
      <c r="L62" s="64">
        <v>23.6891</v>
      </c>
      <c r="M62" s="64">
        <v>29.938099999999999</v>
      </c>
      <c r="N62" s="68">
        <v>49.416200000000003</v>
      </c>
      <c r="O62" s="74"/>
      <c r="P62" s="74"/>
      <c r="Q62" s="74"/>
      <c r="R62" s="74"/>
      <c r="S62" s="74"/>
      <c r="T62" s="74"/>
      <c r="U62" s="74"/>
      <c r="V62" s="74"/>
      <c r="W62" s="74"/>
      <c r="X62" s="74"/>
      <c r="Y62" s="74"/>
      <c r="Z62" s="74"/>
    </row>
    <row r="63" spans="1:26" x14ac:dyDescent="0.25">
      <c r="A63" s="52" t="str">
        <f>CONCATENATE(C56," - ",D63,"%")</f>
        <v>CO emissions - 50%</v>
      </c>
      <c r="C63" s="123"/>
      <c r="D63" s="94">
        <v>50</v>
      </c>
      <c r="E63" s="64" t="e">
        <v>#N/A</v>
      </c>
      <c r="F63" s="64" t="e">
        <v>#N/A</v>
      </c>
      <c r="G63" s="64" t="e">
        <v>#N/A</v>
      </c>
      <c r="H63" s="64" t="e">
        <v>#N/A</v>
      </c>
      <c r="I63" s="64" t="e">
        <v>#N/A</v>
      </c>
      <c r="J63" s="64" t="e">
        <v>#N/A</v>
      </c>
      <c r="K63" s="64" t="e">
        <v>#N/A</v>
      </c>
      <c r="L63" s="64" t="e">
        <v>#N/A</v>
      </c>
      <c r="M63" s="64" t="e">
        <v>#N/A</v>
      </c>
      <c r="N63" s="68" t="e">
        <v>#N/A</v>
      </c>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6" t="e">
        <v>#N/A</v>
      </c>
      <c r="F64" s="116" t="e">
        <v>#N/A</v>
      </c>
      <c r="G64" s="116" t="e">
        <v>#N/A</v>
      </c>
      <c r="H64" s="116" t="e">
        <v>#N/A</v>
      </c>
      <c r="I64" s="116" t="e">
        <v>#N/A</v>
      </c>
      <c r="J64" s="116" t="e">
        <v>#N/A</v>
      </c>
      <c r="K64" s="116" t="e">
        <v>#N/A</v>
      </c>
      <c r="L64" s="116" t="e">
        <v>#N/A</v>
      </c>
      <c r="M64" s="116" t="e">
        <v>#N/A</v>
      </c>
      <c r="N64" s="112" t="e">
        <v>#N/A</v>
      </c>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41" t="e">
        <v>#N/A</v>
      </c>
      <c r="J65" s="41" t="e">
        <v>#N/A</v>
      </c>
      <c r="K65" s="41" t="e">
        <v>#N/A</v>
      </c>
      <c r="L65" s="41" t="e">
        <v>#N/A</v>
      </c>
      <c r="M65" s="41" t="e">
        <v>#N/A</v>
      </c>
      <c r="N65" s="41" t="e">
        <v>#N/A</v>
      </c>
      <c r="O65" s="73"/>
      <c r="P65" s="73"/>
      <c r="Q65" s="73"/>
      <c r="R65" s="73"/>
      <c r="S65" s="73"/>
      <c r="T65" s="73"/>
      <c r="U65" s="73"/>
      <c r="V65" s="73"/>
      <c r="W65" s="73"/>
      <c r="X65" s="73"/>
      <c r="Y65" s="73"/>
      <c r="Z65" s="73"/>
    </row>
    <row r="66" spans="1:26" x14ac:dyDescent="0.25">
      <c r="A66" s="52" t="str">
        <f>CONCATENATE(C65," - ",D66,"%")</f>
        <v>NOx emissions - 0%</v>
      </c>
      <c r="C66" s="122" t="s">
        <v>124</v>
      </c>
      <c r="D66" s="11">
        <v>0</v>
      </c>
      <c r="E66" s="20">
        <v>36.3095</v>
      </c>
      <c r="F66" s="20">
        <v>31.2806</v>
      </c>
      <c r="G66" s="20">
        <v>24.150269061392663</v>
      </c>
      <c r="H66" s="20" t="e">
        <v>#N/A</v>
      </c>
      <c r="I66" s="20">
        <v>43.481349324628248</v>
      </c>
      <c r="J66" s="20">
        <v>63.338500000000003</v>
      </c>
      <c r="K66" s="20">
        <v>112.07006369426752</v>
      </c>
      <c r="L66" s="20">
        <v>84.133300000000006</v>
      </c>
      <c r="M66" s="20">
        <v>70.079800000000006</v>
      </c>
      <c r="N66" s="69">
        <v>96.733400000000003</v>
      </c>
      <c r="O66" s="74"/>
      <c r="P66" s="74"/>
      <c r="Q66" s="74"/>
      <c r="R66" s="74"/>
      <c r="S66" s="74"/>
      <c r="T66" s="74"/>
      <c r="U66" s="74"/>
      <c r="V66" s="74"/>
      <c r="W66" s="74"/>
      <c r="X66" s="74"/>
      <c r="Y66" s="74"/>
      <c r="Z66" s="74"/>
    </row>
    <row r="67" spans="1:26" ht="15" customHeight="1" x14ac:dyDescent="0.25">
      <c r="A67" s="52" t="str">
        <f>CONCATENATE(C65," - ",D67,"%")</f>
        <v>NOx emissions - 10%</v>
      </c>
      <c r="C67" s="123"/>
      <c r="D67" s="94">
        <v>10</v>
      </c>
      <c r="E67" s="64" t="e">
        <v>#N/A</v>
      </c>
      <c r="F67" s="64" t="e">
        <v>#N/A</v>
      </c>
      <c r="G67" s="64" t="e">
        <v>#N/A</v>
      </c>
      <c r="H67" s="64" t="e">
        <v>#N/A</v>
      </c>
      <c r="I67" s="64" t="e">
        <v>#N/A</v>
      </c>
      <c r="J67" s="64" t="e">
        <v>#N/A</v>
      </c>
      <c r="K67" s="64" t="e">
        <v>#N/A</v>
      </c>
      <c r="L67" s="64" t="e">
        <v>#N/A</v>
      </c>
      <c r="M67" s="64" t="e">
        <v>#N/A</v>
      </c>
      <c r="N67" s="68" t="e">
        <v>#N/A</v>
      </c>
      <c r="O67" s="74"/>
      <c r="P67" s="74"/>
      <c r="Q67" s="74"/>
      <c r="R67" s="74"/>
      <c r="S67" s="74"/>
      <c r="T67" s="74"/>
      <c r="U67" s="74"/>
      <c r="V67" s="74"/>
      <c r="W67" s="74"/>
      <c r="X67" s="74"/>
      <c r="Y67" s="74"/>
      <c r="Z67" s="74"/>
    </row>
    <row r="68" spans="1:26" ht="52.5" customHeight="1" x14ac:dyDescent="0.25">
      <c r="A68" s="52" t="str">
        <f>CONCATENATE(C65," - ",D68,"%")</f>
        <v>NOx emissions - 20%</v>
      </c>
      <c r="C68" s="123"/>
      <c r="D68" s="94">
        <v>20</v>
      </c>
      <c r="E68" s="64" t="e">
        <v>#N/A</v>
      </c>
      <c r="F68" s="64" t="e">
        <v>#N/A</v>
      </c>
      <c r="G68" s="64" t="e">
        <v>#N/A</v>
      </c>
      <c r="H68" s="64" t="e">
        <v>#N/A</v>
      </c>
      <c r="I68" s="64" t="e">
        <v>#N/A</v>
      </c>
      <c r="J68" s="64" t="e">
        <v>#N/A</v>
      </c>
      <c r="K68" s="64" t="e">
        <v>#N/A</v>
      </c>
      <c r="L68" s="64" t="e">
        <v>#N/A</v>
      </c>
      <c r="M68" s="64" t="e">
        <v>#N/A</v>
      </c>
      <c r="N68" s="68" t="e">
        <v>#N/A</v>
      </c>
      <c r="O68" s="74"/>
      <c r="P68" s="74"/>
      <c r="Q68" s="74"/>
      <c r="R68" s="74"/>
      <c r="S68" s="74"/>
      <c r="T68" s="74"/>
      <c r="U68" s="74"/>
      <c r="V68" s="74"/>
      <c r="W68" s="74"/>
      <c r="X68" s="74"/>
      <c r="Y68" s="74"/>
      <c r="Z68" s="74"/>
    </row>
    <row r="69" spans="1:26" x14ac:dyDescent="0.25">
      <c r="A69" s="52" t="str">
        <f>CONCATENATE(C65," - ",D69,"%")</f>
        <v>NOx emissions - 23%</v>
      </c>
      <c r="C69" s="123"/>
      <c r="D69" s="94">
        <v>23</v>
      </c>
      <c r="E69" s="64">
        <v>21.7926</v>
      </c>
      <c r="F69" s="64">
        <v>17.936399999999999</v>
      </c>
      <c r="G69" s="64">
        <v>17.472130084619025</v>
      </c>
      <c r="H69" s="64" t="e">
        <v>#N/A</v>
      </c>
      <c r="I69" s="64">
        <v>21.58418862068087</v>
      </c>
      <c r="J69" s="64">
        <v>60.896599999999999</v>
      </c>
      <c r="K69" s="64">
        <v>73.560262008733631</v>
      </c>
      <c r="L69" s="64">
        <v>83.490700000000004</v>
      </c>
      <c r="M69" s="64">
        <v>65.360500000000002</v>
      </c>
      <c r="N69" s="68">
        <v>90.177300000000002</v>
      </c>
      <c r="O69" s="74"/>
      <c r="P69" s="74"/>
      <c r="Q69" s="74"/>
      <c r="R69" s="74"/>
      <c r="S69" s="74"/>
      <c r="T69" s="74"/>
      <c r="U69" s="74"/>
      <c r="V69" s="74"/>
      <c r="W69" s="74"/>
      <c r="X69" s="74"/>
      <c r="Y69" s="74"/>
      <c r="Z69" s="74"/>
    </row>
    <row r="70" spans="1:26" x14ac:dyDescent="0.25">
      <c r="A70" s="52" t="str">
        <f>CONCATENATE(C65," - ",D70,"%")</f>
        <v>NOx emissions - 30%</v>
      </c>
      <c r="C70" s="123"/>
      <c r="D70" s="94">
        <v>30</v>
      </c>
      <c r="E70" s="64" t="e">
        <v>#N/A</v>
      </c>
      <c r="F70" s="64" t="e">
        <v>#N/A</v>
      </c>
      <c r="G70" s="64" t="e">
        <v>#N/A</v>
      </c>
      <c r="H70" s="64" t="e">
        <v>#N/A</v>
      </c>
      <c r="I70" s="64" t="e">
        <v>#N/A</v>
      </c>
      <c r="J70" s="64" t="e">
        <v>#N/A</v>
      </c>
      <c r="K70" s="64" t="e">
        <v>#N/A</v>
      </c>
      <c r="L70" s="64" t="e">
        <v>#N/A</v>
      </c>
      <c r="M70" s="64" t="e">
        <v>#N/A</v>
      </c>
      <c r="N70" s="68" t="e">
        <v>#N/A</v>
      </c>
      <c r="O70" s="74"/>
      <c r="P70" s="74"/>
      <c r="Q70" s="74"/>
      <c r="R70" s="74"/>
      <c r="S70" s="74"/>
      <c r="T70" s="74"/>
      <c r="U70" s="74"/>
      <c r="V70" s="74"/>
      <c r="W70" s="74"/>
      <c r="X70" s="74"/>
      <c r="Y70" s="74"/>
      <c r="Z70" s="74"/>
    </row>
    <row r="71" spans="1:26" x14ac:dyDescent="0.25">
      <c r="A71" s="52" t="str">
        <f>CONCATENATE(C65," - ",D71,"%")</f>
        <v>NOx emissions - 40%</v>
      </c>
      <c r="C71" s="123"/>
      <c r="D71" s="94">
        <v>40</v>
      </c>
      <c r="E71" s="64">
        <v>13.3645</v>
      </c>
      <c r="F71" s="64">
        <v>10.505699999999999</v>
      </c>
      <c r="G71" s="64">
        <v>15.044563293769404</v>
      </c>
      <c r="H71" s="64" t="e">
        <v>#N/A</v>
      </c>
      <c r="I71" s="64">
        <v>13.642435061562571</v>
      </c>
      <c r="J71" s="64">
        <v>54.473999999999997</v>
      </c>
      <c r="K71" s="64">
        <v>72.240284360189591</v>
      </c>
      <c r="L71" s="64">
        <v>95.702500000000001</v>
      </c>
      <c r="M71" s="64">
        <v>53.5139</v>
      </c>
      <c r="N71" s="68">
        <v>73.249099999999999</v>
      </c>
      <c r="O71" s="74"/>
      <c r="P71" s="74"/>
      <c r="Q71" s="74"/>
      <c r="R71" s="74"/>
      <c r="S71" s="74"/>
      <c r="T71" s="74"/>
      <c r="U71" s="74"/>
      <c r="V71" s="74"/>
      <c r="W71" s="74"/>
      <c r="X71" s="74"/>
      <c r="Y71" s="74"/>
      <c r="Z71" s="74"/>
    </row>
    <row r="72" spans="1:26" x14ac:dyDescent="0.25">
      <c r="A72" s="52" t="str">
        <f>CONCATENATE(C65," - ",D72,"%")</f>
        <v>NOx emissions - 50%</v>
      </c>
      <c r="C72" s="123"/>
      <c r="D72" s="94">
        <v>50</v>
      </c>
      <c r="E72" s="64" t="e">
        <v>#N/A</v>
      </c>
      <c r="F72" s="64" t="e">
        <v>#N/A</v>
      </c>
      <c r="G72" s="64" t="e">
        <v>#N/A</v>
      </c>
      <c r="H72" s="64" t="e">
        <v>#N/A</v>
      </c>
      <c r="I72" s="64" t="e">
        <v>#N/A</v>
      </c>
      <c r="J72" s="64" t="e">
        <v>#N/A</v>
      </c>
      <c r="K72" s="64" t="e">
        <v>#N/A</v>
      </c>
      <c r="L72" s="64" t="e">
        <v>#N/A</v>
      </c>
      <c r="M72" s="64" t="e">
        <v>#N/A</v>
      </c>
      <c r="N72" s="68" t="e">
        <v>#N/A</v>
      </c>
      <c r="O72" s="74"/>
      <c r="P72" s="74"/>
      <c r="Q72" s="74"/>
      <c r="R72" s="74"/>
      <c r="S72" s="74"/>
      <c r="T72" s="74"/>
      <c r="U72" s="74"/>
      <c r="V72" s="74"/>
      <c r="W72" s="74"/>
      <c r="X72" s="74"/>
      <c r="Y72" s="74"/>
      <c r="Z72" s="74"/>
    </row>
    <row r="73" spans="1:26" ht="15.75" thickBot="1" x14ac:dyDescent="0.3">
      <c r="A73" s="52" t="str">
        <f>CONCATENATE(C65," - ",D73,"%")</f>
        <v>NOx emissions - 60%</v>
      </c>
      <c r="C73" s="124"/>
      <c r="D73" s="95">
        <v>60</v>
      </c>
      <c r="E73" s="116" t="e">
        <v>#N/A</v>
      </c>
      <c r="F73" s="116" t="e">
        <v>#N/A</v>
      </c>
      <c r="G73" s="116" t="e">
        <v>#N/A</v>
      </c>
      <c r="H73" s="116" t="e">
        <v>#N/A</v>
      </c>
      <c r="I73" s="116" t="e">
        <v>#N/A</v>
      </c>
      <c r="J73" s="116" t="e">
        <v>#N/A</v>
      </c>
      <c r="K73" s="116" t="e">
        <v>#N/A</v>
      </c>
      <c r="L73" s="116" t="e">
        <v>#N/A</v>
      </c>
      <c r="M73" s="116" t="e">
        <v>#N/A</v>
      </c>
      <c r="N73" s="112" t="e">
        <v>#N/A</v>
      </c>
      <c r="O73" s="74"/>
      <c r="P73" s="74"/>
      <c r="Q73" s="74"/>
      <c r="R73" s="74"/>
      <c r="S73" s="74"/>
      <c r="T73" s="74"/>
      <c r="U73" s="74"/>
      <c r="V73" s="74"/>
      <c r="W73" s="74"/>
      <c r="X73" s="74"/>
      <c r="Y73" s="74"/>
      <c r="Z73" s="74"/>
    </row>
    <row r="74" spans="1:26" ht="19.5" thickBot="1" x14ac:dyDescent="0.35">
      <c r="C74" s="40" t="str">
        <f>List!$B$5</f>
        <v>Qtest (input)</v>
      </c>
      <c r="D74" s="45" t="s">
        <v>194</v>
      </c>
      <c r="E74" s="41" t="e">
        <v>#N/A</v>
      </c>
      <c r="F74" s="41" t="e">
        <v>#N/A</v>
      </c>
      <c r="G74" s="41" t="e">
        <v>#N/A</v>
      </c>
      <c r="H74" s="41" t="e">
        <v>#N/A</v>
      </c>
      <c r="I74" s="41" t="e">
        <v>#N/A</v>
      </c>
      <c r="J74" s="41" t="e">
        <v>#N/A</v>
      </c>
      <c r="K74" s="41" t="e">
        <v>#N/A</v>
      </c>
      <c r="L74" s="41" t="e">
        <v>#N/A</v>
      </c>
      <c r="M74" s="41" t="e">
        <v>#N/A</v>
      </c>
      <c r="N74" s="41" t="e">
        <v>#N/A</v>
      </c>
      <c r="O74" s="73"/>
      <c r="P74" s="73"/>
      <c r="Q74" s="73"/>
      <c r="R74" s="73"/>
      <c r="S74" s="73"/>
      <c r="T74" s="73"/>
      <c r="U74" s="73"/>
      <c r="V74" s="73"/>
      <c r="W74" s="73"/>
      <c r="X74" s="73"/>
      <c r="Y74" s="73"/>
      <c r="Z74" s="73"/>
    </row>
    <row r="75" spans="1:26" x14ac:dyDescent="0.25">
      <c r="A75" s="52" t="str">
        <f>CONCATENATE(C74," - ",D75,"%")</f>
        <v>Qtest (input) - 0%</v>
      </c>
      <c r="C75" s="122" t="s">
        <v>124</v>
      </c>
      <c r="D75" s="11">
        <v>0</v>
      </c>
      <c r="E75" s="20">
        <v>12.924946742321705</v>
      </c>
      <c r="F75" s="20">
        <v>12.617479386951238</v>
      </c>
      <c r="G75" s="20">
        <v>23.964772000609461</v>
      </c>
      <c r="H75" s="20">
        <v>19.397409113466011</v>
      </c>
      <c r="I75" s="20">
        <v>32.186850755555554</v>
      </c>
      <c r="J75" s="20">
        <v>10.236965261322228</v>
      </c>
      <c r="K75" s="20">
        <v>17.184690242421464</v>
      </c>
      <c r="L75" s="20">
        <v>7.2929427777777764</v>
      </c>
      <c r="M75" s="20">
        <v>3.9698283333333331</v>
      </c>
      <c r="N75" s="69">
        <v>6.4173916666666662</v>
      </c>
      <c r="O75" s="74"/>
      <c r="P75" s="74"/>
      <c r="Q75" s="74"/>
      <c r="R75" s="74"/>
      <c r="S75" s="74"/>
      <c r="T75" s="74"/>
      <c r="U75" s="74"/>
      <c r="V75" s="74"/>
      <c r="W75" s="74"/>
      <c r="X75" s="74"/>
      <c r="Y75" s="74"/>
      <c r="Z75" s="74"/>
    </row>
    <row r="76" spans="1:26" x14ac:dyDescent="0.25">
      <c r="A76" s="52" t="str">
        <f>CONCATENATE(C74," - ",D76,"%")</f>
        <v>Qtest (input) - 10%</v>
      </c>
      <c r="C76" s="123"/>
      <c r="D76" s="94">
        <v>10</v>
      </c>
      <c r="E76" s="64" t="e">
        <v>#N/A</v>
      </c>
      <c r="F76" s="64" t="e">
        <v>#N/A</v>
      </c>
      <c r="G76" s="64" t="e">
        <v>#N/A</v>
      </c>
      <c r="H76" s="64" t="e">
        <v>#N/A</v>
      </c>
      <c r="I76" s="64" t="e">
        <v>#N/A</v>
      </c>
      <c r="J76" s="64" t="e">
        <v>#N/A</v>
      </c>
      <c r="K76" s="64" t="e">
        <v>#N/A</v>
      </c>
      <c r="L76" s="64" t="e">
        <v>#N/A</v>
      </c>
      <c r="M76" s="64" t="e">
        <v>#N/A</v>
      </c>
      <c r="N76" s="68" t="e">
        <v>#N/A</v>
      </c>
      <c r="O76" s="74"/>
      <c r="P76" s="74"/>
      <c r="Q76" s="74"/>
      <c r="R76" s="74"/>
      <c r="S76" s="74"/>
      <c r="T76" s="74"/>
      <c r="U76" s="74"/>
      <c r="V76" s="74"/>
      <c r="W76" s="74"/>
      <c r="X76" s="74"/>
      <c r="Y76" s="74"/>
      <c r="Z76" s="74"/>
    </row>
    <row r="77" spans="1:26" x14ac:dyDescent="0.25">
      <c r="A77" s="52" t="str">
        <f>CONCATENATE(C74," - ",D77,"%")</f>
        <v>Qtest (input) - 20%</v>
      </c>
      <c r="C77" s="123"/>
      <c r="D77" s="94">
        <v>20</v>
      </c>
      <c r="E77" s="64" t="e">
        <v>#N/A</v>
      </c>
      <c r="F77" s="64" t="e">
        <v>#N/A</v>
      </c>
      <c r="G77" s="64" t="e">
        <v>#N/A</v>
      </c>
      <c r="H77" s="64" t="e">
        <v>#N/A</v>
      </c>
      <c r="I77" s="64" t="e">
        <v>#N/A</v>
      </c>
      <c r="J77" s="64" t="e">
        <v>#N/A</v>
      </c>
      <c r="K77" s="64" t="e">
        <v>#N/A</v>
      </c>
      <c r="L77" s="64" t="e">
        <v>#N/A</v>
      </c>
      <c r="M77" s="64" t="e">
        <v>#N/A</v>
      </c>
      <c r="N77" s="68" t="e">
        <v>#N/A</v>
      </c>
      <c r="O77" s="74"/>
      <c r="P77" s="74"/>
      <c r="Q77" s="74"/>
      <c r="R77" s="74"/>
      <c r="S77" s="74"/>
      <c r="T77" s="74"/>
      <c r="U77" s="74"/>
      <c r="V77" s="74"/>
      <c r="W77" s="74"/>
      <c r="X77" s="74"/>
      <c r="Y77" s="74"/>
      <c r="Z77" s="74"/>
    </row>
    <row r="78" spans="1:26" x14ac:dyDescent="0.25">
      <c r="A78" s="52" t="str">
        <f>CONCATENATE(C74," - ",D78,"%")</f>
        <v>Qtest (input) - 23%</v>
      </c>
      <c r="C78" s="123"/>
      <c r="D78" s="94">
        <v>23</v>
      </c>
      <c r="E78" s="64">
        <v>12.549159587083548</v>
      </c>
      <c r="F78" s="64">
        <v>11.527339024048237</v>
      </c>
      <c r="G78" s="64">
        <v>22.585860359947279</v>
      </c>
      <c r="H78" s="64">
        <v>18.467737891370749</v>
      </c>
      <c r="I78" s="64">
        <v>29.46863098849488</v>
      </c>
      <c r="J78" s="64">
        <v>9.6135031437853531</v>
      </c>
      <c r="K78" s="64">
        <v>16.423176452745516</v>
      </c>
      <c r="L78" s="64">
        <v>6.7965766611111107</v>
      </c>
      <c r="M78" s="64">
        <v>3.331491508333333</v>
      </c>
      <c r="N78" s="68">
        <v>5.7194779027777765</v>
      </c>
      <c r="O78" s="74"/>
      <c r="P78" s="74"/>
      <c r="Q78" s="74"/>
      <c r="R78" s="74"/>
      <c r="S78" s="74"/>
      <c r="T78" s="74"/>
      <c r="U78" s="74"/>
      <c r="V78" s="74"/>
      <c r="W78" s="74"/>
      <c r="X78" s="74"/>
      <c r="Y78" s="74"/>
      <c r="Z78" s="74"/>
    </row>
    <row r="79" spans="1:26" x14ac:dyDescent="0.25">
      <c r="A79" s="52" t="str">
        <f>CONCATENATE(C74," - ",D79,"%")</f>
        <v>Qtest (input) - 30%</v>
      </c>
      <c r="C79" s="123"/>
      <c r="D79" s="94">
        <v>30</v>
      </c>
      <c r="E79" s="64" t="e">
        <v>#N/A</v>
      </c>
      <c r="F79" s="64" t="e">
        <v>#N/A</v>
      </c>
      <c r="G79" s="64" t="e">
        <v>#N/A</v>
      </c>
      <c r="H79" s="64" t="e">
        <v>#N/A</v>
      </c>
      <c r="I79" s="64" t="e">
        <v>#N/A</v>
      </c>
      <c r="J79" s="64" t="e">
        <v>#N/A</v>
      </c>
      <c r="K79" s="64" t="e">
        <v>#N/A</v>
      </c>
      <c r="L79" s="64" t="e">
        <v>#N/A</v>
      </c>
      <c r="M79" s="64" t="e">
        <v>#N/A</v>
      </c>
      <c r="N79" s="68" t="e">
        <v>#N/A</v>
      </c>
      <c r="O79" s="74"/>
      <c r="P79" s="74"/>
      <c r="Q79" s="74"/>
      <c r="R79" s="74"/>
      <c r="S79" s="74"/>
      <c r="T79" s="74"/>
      <c r="U79" s="74"/>
      <c r="V79" s="74"/>
      <c r="W79" s="74"/>
      <c r="X79" s="74"/>
      <c r="Y79" s="74"/>
      <c r="Z79" s="74"/>
    </row>
    <row r="80" spans="1:26" x14ac:dyDescent="0.25">
      <c r="A80" s="52" t="str">
        <f>CONCATENATE(C74," - ",D80,"%")</f>
        <v>Qtest (input) - 40%</v>
      </c>
      <c r="C80" s="123"/>
      <c r="D80" s="94">
        <v>40</v>
      </c>
      <c r="E80" s="64">
        <v>12.085879319659895</v>
      </c>
      <c r="F80" s="64">
        <v>10.79365702127364</v>
      </c>
      <c r="G80" s="64">
        <v>17.797590540566866</v>
      </c>
      <c r="H80" s="64">
        <v>17.360796019274584</v>
      </c>
      <c r="I80" s="64">
        <v>27.735665150874997</v>
      </c>
      <c r="J80" s="64">
        <v>9.0910760119382257</v>
      </c>
      <c r="K80" s="64">
        <v>15.704434343001116</v>
      </c>
      <c r="L80" s="64">
        <v>6.1350471111111107</v>
      </c>
      <c r="M80" s="64">
        <v>3.1606959999999988</v>
      </c>
      <c r="N80" s="68">
        <v>5.2749937777777767</v>
      </c>
      <c r="O80" s="74"/>
      <c r="P80" s="74"/>
      <c r="Q80" s="74"/>
      <c r="R80" s="74"/>
      <c r="S80" s="74"/>
      <c r="T80" s="74"/>
      <c r="U80" s="74"/>
      <c r="V80" s="74"/>
      <c r="W80" s="74"/>
      <c r="X80" s="74"/>
      <c r="Y80" s="74"/>
      <c r="Z80" s="74"/>
    </row>
    <row r="81" spans="1:26" x14ac:dyDescent="0.25">
      <c r="A81" s="52" t="str">
        <f>CONCATENATE(C74," - ",D81,"%")</f>
        <v>Qtest (input) - 50%</v>
      </c>
      <c r="C81" s="123"/>
      <c r="D81" s="94">
        <v>50</v>
      </c>
      <c r="E81" s="64" t="e">
        <v>#N/A</v>
      </c>
      <c r="F81" s="64" t="e">
        <v>#N/A</v>
      </c>
      <c r="G81" s="64" t="e">
        <v>#N/A</v>
      </c>
      <c r="H81" s="64" t="e">
        <v>#N/A</v>
      </c>
      <c r="I81" s="64" t="e">
        <v>#N/A</v>
      </c>
      <c r="J81" s="64" t="e">
        <v>#N/A</v>
      </c>
      <c r="K81" s="64" t="e">
        <v>#N/A</v>
      </c>
      <c r="L81" s="64" t="e">
        <v>#N/A</v>
      </c>
      <c r="M81" s="64" t="e">
        <v>#N/A</v>
      </c>
      <c r="N81" s="68" t="e">
        <v>#N/A</v>
      </c>
      <c r="O81" s="74"/>
      <c r="P81" s="74"/>
      <c r="Q81" s="74"/>
      <c r="R81" s="74"/>
      <c r="S81" s="74"/>
      <c r="T81" s="74"/>
      <c r="U81" s="74"/>
      <c r="V81" s="74"/>
      <c r="W81" s="74"/>
      <c r="X81" s="74"/>
      <c r="Y81" s="74"/>
      <c r="Z81" s="74"/>
    </row>
    <row r="82" spans="1:26" ht="15.75" thickBot="1" x14ac:dyDescent="0.3">
      <c r="A82" s="52" t="str">
        <f>CONCATENATE(C74," - ",D82,"%")</f>
        <v>Qtest (input) - 60%</v>
      </c>
      <c r="C82" s="124"/>
      <c r="D82" s="95">
        <v>60</v>
      </c>
      <c r="E82" s="19" t="e">
        <v>#N/A</v>
      </c>
      <c r="F82" s="19" t="e">
        <v>#N/A</v>
      </c>
      <c r="G82" s="19" t="e">
        <v>#N/A</v>
      </c>
      <c r="H82" s="19" t="e">
        <v>#N/A</v>
      </c>
      <c r="I82" s="19" t="e">
        <v>#N/A</v>
      </c>
      <c r="J82" s="19" t="e">
        <v>#N/A</v>
      </c>
      <c r="K82" s="19" t="e">
        <v>#N/A</v>
      </c>
      <c r="L82" s="19" t="e">
        <v>#N/A</v>
      </c>
      <c r="M82" s="19" t="e">
        <v>#N/A</v>
      </c>
      <c r="N82" s="70" t="e">
        <v>#N/A</v>
      </c>
      <c r="O82" s="74"/>
      <c r="P82" s="74"/>
      <c r="Q82" s="74"/>
      <c r="R82" s="74"/>
      <c r="S82" s="74"/>
      <c r="T82" s="74"/>
      <c r="U82" s="74"/>
      <c r="V82" s="74"/>
      <c r="W82" s="74"/>
      <c r="X82" s="74"/>
      <c r="Y82" s="74"/>
      <c r="Z82" s="74"/>
    </row>
    <row r="83" spans="1:26" ht="19.5" thickBot="1" x14ac:dyDescent="0.35">
      <c r="C83" s="40" t="str">
        <f>List!$B$11</f>
        <v>Flue gases temperatures</v>
      </c>
      <c r="D83" s="45" t="s">
        <v>195</v>
      </c>
      <c r="E83" s="41" t="e">
        <v>#N/A</v>
      </c>
      <c r="F83" s="41" t="e">
        <v>#N/A</v>
      </c>
      <c r="G83" s="41" t="e">
        <v>#N/A</v>
      </c>
      <c r="H83" s="41" t="e">
        <v>#N/A</v>
      </c>
      <c r="I83" s="41" t="e">
        <v>#N/A</v>
      </c>
      <c r="J83" s="41" t="e">
        <v>#N/A</v>
      </c>
      <c r="K83" s="41" t="e">
        <v>#N/A</v>
      </c>
      <c r="L83" s="41" t="e">
        <v>#N/A</v>
      </c>
      <c r="M83" s="41" t="e">
        <v>#N/A</v>
      </c>
      <c r="N83" s="41" t="e">
        <v>#N/A</v>
      </c>
      <c r="O83" s="73"/>
      <c r="P83" s="73"/>
      <c r="Q83" s="73"/>
      <c r="R83" s="73"/>
      <c r="S83" s="73"/>
      <c r="T83" s="73"/>
      <c r="U83" s="73"/>
      <c r="V83" s="73"/>
      <c r="W83" s="73"/>
      <c r="X83" s="73"/>
      <c r="Y83" s="73"/>
      <c r="Z83" s="73"/>
    </row>
    <row r="84" spans="1:26" x14ac:dyDescent="0.25">
      <c r="A84" s="52" t="str">
        <f>CONCATENATE(C83," - ",D84,"%")</f>
        <v>Flue gases temperatures - 0%</v>
      </c>
      <c r="C84" s="122" t="s">
        <v>124</v>
      </c>
      <c r="D84" s="11">
        <v>0</v>
      </c>
      <c r="E84" s="20">
        <v>478.4092</v>
      </c>
      <c r="F84" s="20">
        <v>190.6028</v>
      </c>
      <c r="G84" s="20">
        <v>183.29497014160157</v>
      </c>
      <c r="H84" s="20">
        <v>281.71639941406244</v>
      </c>
      <c r="I84" s="20">
        <v>166.6</v>
      </c>
      <c r="J84" s="20">
        <v>384.15870000000001</v>
      </c>
      <c r="K84" s="20" t="e">
        <v>#N/A</v>
      </c>
      <c r="L84" s="20">
        <v>161.3956</v>
      </c>
      <c r="M84" s="20">
        <v>124.8108</v>
      </c>
      <c r="N84" s="69">
        <v>63.991100000000003</v>
      </c>
      <c r="O84" s="74"/>
      <c r="P84" s="74"/>
      <c r="Q84" s="74"/>
      <c r="R84" s="74"/>
      <c r="S84" s="74"/>
      <c r="T84" s="74"/>
      <c r="U84" s="74"/>
      <c r="V84" s="74"/>
      <c r="W84" s="74"/>
      <c r="X84" s="74"/>
      <c r="Y84" s="74"/>
      <c r="Z84" s="74"/>
    </row>
    <row r="85" spans="1:26" x14ac:dyDescent="0.25">
      <c r="A85" s="52" t="str">
        <f>CONCATENATE(C83," - ",D85,"%")</f>
        <v>Flue gases temperatures - 10%</v>
      </c>
      <c r="C85" s="123"/>
      <c r="D85" s="94">
        <v>10</v>
      </c>
      <c r="E85" s="64" t="e">
        <v>#N/A</v>
      </c>
      <c r="F85" s="64" t="e">
        <v>#N/A</v>
      </c>
      <c r="G85" s="64" t="e">
        <v>#N/A</v>
      </c>
      <c r="H85" s="64" t="e">
        <v>#N/A</v>
      </c>
      <c r="I85" s="64" t="e">
        <v>#N/A</v>
      </c>
      <c r="J85" s="64" t="e">
        <v>#N/A</v>
      </c>
      <c r="K85" s="64" t="e">
        <v>#N/A</v>
      </c>
      <c r="L85" s="64" t="e">
        <v>#N/A</v>
      </c>
      <c r="M85" s="64" t="e">
        <v>#N/A</v>
      </c>
      <c r="N85" s="68" t="e">
        <v>#N/A</v>
      </c>
      <c r="O85" s="74"/>
      <c r="P85" s="74"/>
      <c r="Q85" s="74"/>
      <c r="R85" s="74"/>
      <c r="S85" s="74"/>
      <c r="T85" s="74"/>
      <c r="U85" s="74"/>
      <c r="V85" s="74"/>
      <c r="W85" s="74"/>
      <c r="X85" s="74"/>
      <c r="Y85" s="74"/>
      <c r="Z85" s="74"/>
    </row>
    <row r="86" spans="1:26" x14ac:dyDescent="0.25">
      <c r="A86" s="52" t="str">
        <f>CONCATENATE(C83," - ",D86,"%")</f>
        <v>Flue gases temperatures - 20%</v>
      </c>
      <c r="C86" s="123"/>
      <c r="D86" s="94">
        <v>20</v>
      </c>
      <c r="E86" s="64" t="e">
        <v>#N/A</v>
      </c>
      <c r="F86" s="64" t="e">
        <v>#N/A</v>
      </c>
      <c r="G86" s="64" t="e">
        <v>#N/A</v>
      </c>
      <c r="H86" s="64" t="e">
        <v>#N/A</v>
      </c>
      <c r="I86" s="64" t="e">
        <v>#N/A</v>
      </c>
      <c r="J86" s="64" t="e">
        <v>#N/A</v>
      </c>
      <c r="K86" s="64" t="e">
        <v>#N/A</v>
      </c>
      <c r="L86" s="64" t="e">
        <v>#N/A</v>
      </c>
      <c r="M86" s="64" t="e">
        <v>#N/A</v>
      </c>
      <c r="N86" s="68" t="e">
        <v>#N/A</v>
      </c>
      <c r="O86" s="74"/>
      <c r="P86" s="74"/>
      <c r="Q86" s="74"/>
      <c r="R86" s="74"/>
      <c r="S86" s="74"/>
      <c r="T86" s="74"/>
      <c r="U86" s="74"/>
      <c r="V86" s="74"/>
      <c r="W86" s="74"/>
      <c r="X86" s="74"/>
      <c r="Y86" s="74"/>
      <c r="Z86" s="74"/>
    </row>
    <row r="87" spans="1:26" x14ac:dyDescent="0.25">
      <c r="A87" s="52" t="str">
        <f>CONCATENATE(C83," - ",D87,"%")</f>
        <v>Flue gases temperatures - 23%</v>
      </c>
      <c r="C87" s="123"/>
      <c r="D87" s="94">
        <v>23</v>
      </c>
      <c r="E87" s="64">
        <v>460.64729999999997</v>
      </c>
      <c r="F87" s="64">
        <v>185.6643</v>
      </c>
      <c r="G87" s="64">
        <v>187.97383354492183</v>
      </c>
      <c r="H87" s="64">
        <v>269.24937646484375</v>
      </c>
      <c r="I87" s="64">
        <v>147</v>
      </c>
      <c r="J87" s="64">
        <v>368.49700000000001</v>
      </c>
      <c r="K87" s="64" t="e">
        <v>#N/A</v>
      </c>
      <c r="L87" s="64">
        <v>185.13749999999999</v>
      </c>
      <c r="M87" s="64">
        <v>133.76560000000001</v>
      </c>
      <c r="N87" s="68">
        <v>102.9477</v>
      </c>
      <c r="O87" s="74"/>
      <c r="P87" s="74"/>
      <c r="Q87" s="74"/>
      <c r="R87" s="74"/>
      <c r="S87" s="74"/>
      <c r="T87" s="74"/>
      <c r="U87" s="74"/>
      <c r="V87" s="74"/>
      <c r="W87" s="74"/>
      <c r="X87" s="74"/>
      <c r="Y87" s="74"/>
      <c r="Z87" s="74"/>
    </row>
    <row r="88" spans="1:26" x14ac:dyDescent="0.25">
      <c r="A88" s="52" t="str">
        <f>CONCATENATE(C83," - ",D88,"%")</f>
        <v>Flue gases temperatures - 30%</v>
      </c>
      <c r="C88" s="123"/>
      <c r="D88" s="94">
        <v>30</v>
      </c>
      <c r="E88" s="64" t="e">
        <v>#N/A</v>
      </c>
      <c r="F88" s="64" t="e">
        <v>#N/A</v>
      </c>
      <c r="G88" s="64" t="e">
        <v>#N/A</v>
      </c>
      <c r="H88" s="64" t="e">
        <v>#N/A</v>
      </c>
      <c r="I88" s="64" t="e">
        <v>#N/A</v>
      </c>
      <c r="J88" s="64" t="e">
        <v>#N/A</v>
      </c>
      <c r="K88" s="64" t="e">
        <v>#N/A</v>
      </c>
      <c r="L88" s="64" t="e">
        <v>#N/A</v>
      </c>
      <c r="M88" s="64" t="e">
        <v>#N/A</v>
      </c>
      <c r="N88" s="68" t="e">
        <v>#N/A</v>
      </c>
      <c r="O88" s="74"/>
      <c r="P88" s="74"/>
      <c r="Q88" s="74"/>
      <c r="R88" s="74"/>
      <c r="S88" s="74"/>
      <c r="T88" s="74"/>
      <c r="U88" s="74"/>
      <c r="V88" s="74"/>
      <c r="W88" s="74"/>
      <c r="X88" s="74"/>
      <c r="Y88" s="74"/>
      <c r="Z88" s="74"/>
    </row>
    <row r="89" spans="1:26" x14ac:dyDescent="0.25">
      <c r="A89" s="52" t="str">
        <f>CONCATENATE(C83," - ",D89,"%")</f>
        <v>Flue gases temperatures - 40%</v>
      </c>
      <c r="C89" s="123"/>
      <c r="D89" s="94">
        <v>40</v>
      </c>
      <c r="E89" s="64">
        <v>450.70670000000001</v>
      </c>
      <c r="F89" s="64">
        <v>185.80019999999999</v>
      </c>
      <c r="G89" s="64">
        <v>181.05853038330079</v>
      </c>
      <c r="H89" s="64">
        <v>263.44739477539059</v>
      </c>
      <c r="I89" s="64">
        <v>145.6</v>
      </c>
      <c r="J89" s="64">
        <v>359.8229</v>
      </c>
      <c r="K89" s="64" t="e">
        <v>#N/A</v>
      </c>
      <c r="L89" s="64">
        <v>179.66839999999999</v>
      </c>
      <c r="M89" s="64">
        <v>116.33240000000001</v>
      </c>
      <c r="N89" s="68">
        <v>121.8991</v>
      </c>
      <c r="O89" s="74"/>
      <c r="P89" s="74"/>
      <c r="Q89" s="74"/>
      <c r="R89" s="74"/>
      <c r="S89" s="74"/>
      <c r="T89" s="74"/>
      <c r="U89" s="74"/>
      <c r="V89" s="74"/>
      <c r="W89" s="74"/>
      <c r="X89" s="74"/>
      <c r="Y89" s="74"/>
      <c r="Z89" s="74"/>
    </row>
    <row r="90" spans="1:26" x14ac:dyDescent="0.25">
      <c r="A90" s="52" t="str">
        <f>CONCATENATE(C83," - ",D90,"%")</f>
        <v>Flue gases temperatures - 50%</v>
      </c>
      <c r="C90" s="123"/>
      <c r="D90" s="94">
        <v>50</v>
      </c>
      <c r="E90" s="64" t="e">
        <v>#N/A</v>
      </c>
      <c r="F90" s="64" t="e">
        <v>#N/A</v>
      </c>
      <c r="G90" s="64" t="e">
        <v>#N/A</v>
      </c>
      <c r="H90" s="64" t="e">
        <v>#N/A</v>
      </c>
      <c r="I90" s="64" t="e">
        <v>#N/A</v>
      </c>
      <c r="J90" s="64" t="e">
        <v>#N/A</v>
      </c>
      <c r="K90" s="64" t="e">
        <v>#N/A</v>
      </c>
      <c r="L90" s="64" t="e">
        <v>#N/A</v>
      </c>
      <c r="M90" s="64" t="e">
        <v>#N/A</v>
      </c>
      <c r="N90" s="68" t="e">
        <v>#N/A</v>
      </c>
      <c r="O90" s="74"/>
      <c r="P90" s="74"/>
      <c r="Q90" s="74"/>
      <c r="R90" s="74"/>
      <c r="S90" s="74"/>
      <c r="T90" s="74"/>
      <c r="U90" s="74"/>
      <c r="V90" s="74"/>
      <c r="W90" s="74"/>
      <c r="X90" s="74"/>
      <c r="Y90" s="74"/>
      <c r="Z90" s="74"/>
    </row>
    <row r="91" spans="1:26" ht="15.75" thickBot="1" x14ac:dyDescent="0.3">
      <c r="A91" s="52" t="str">
        <f>CONCATENATE(C83," - ",D91,"%")</f>
        <v>Flue gases temperatures - 60%</v>
      </c>
      <c r="C91" s="124"/>
      <c r="D91" s="95">
        <v>60</v>
      </c>
      <c r="E91" s="116" t="e">
        <v>#N/A</v>
      </c>
      <c r="F91" s="116" t="e">
        <v>#N/A</v>
      </c>
      <c r="G91" s="116" t="e">
        <v>#N/A</v>
      </c>
      <c r="H91" s="116" t="e">
        <v>#N/A</v>
      </c>
      <c r="I91" s="116" t="e">
        <v>#N/A</v>
      </c>
      <c r="J91" s="116" t="e">
        <v>#N/A</v>
      </c>
      <c r="K91" s="116" t="e">
        <v>#N/A</v>
      </c>
      <c r="L91" s="116" t="e">
        <v>#N/A</v>
      </c>
      <c r="M91" s="116" t="e">
        <v>#N/A</v>
      </c>
      <c r="N91" s="112" t="e">
        <v>#N/A</v>
      </c>
      <c r="O91" s="74"/>
      <c r="P91" s="74"/>
      <c r="Q91" s="74"/>
      <c r="R91" s="74"/>
      <c r="S91" s="74"/>
      <c r="T91" s="74"/>
      <c r="U91" s="74"/>
      <c r="V91" s="74"/>
      <c r="W91" s="74"/>
      <c r="X91" s="74"/>
      <c r="Y91" s="74"/>
      <c r="Z91" s="74"/>
    </row>
    <row r="92" spans="1:26" ht="19.5" thickBot="1" x14ac:dyDescent="0.35">
      <c r="C92" s="40" t="str">
        <f>List!$B$9</f>
        <v>CO2 emissions</v>
      </c>
      <c r="D92" s="45" t="s">
        <v>196</v>
      </c>
      <c r="E92" s="41" t="e">
        <v>#N/A</v>
      </c>
      <c r="F92" s="41" t="e">
        <v>#N/A</v>
      </c>
      <c r="G92" s="41" t="e">
        <v>#N/A</v>
      </c>
      <c r="H92" s="41" t="e">
        <v>#N/A</v>
      </c>
      <c r="I92" s="41" t="e">
        <v>#N/A</v>
      </c>
      <c r="J92" s="41" t="e">
        <v>#N/A</v>
      </c>
      <c r="K92" s="41" t="e">
        <v>#N/A</v>
      </c>
      <c r="L92" s="41" t="e">
        <v>#N/A</v>
      </c>
      <c r="M92" s="41" t="e">
        <v>#N/A</v>
      </c>
      <c r="N92" s="41" t="e">
        <v>#N/A</v>
      </c>
      <c r="O92" s="73"/>
      <c r="P92" s="73"/>
      <c r="Q92" s="73"/>
      <c r="R92" s="73"/>
      <c r="S92" s="73"/>
      <c r="T92" s="73"/>
      <c r="U92" s="73"/>
      <c r="V92" s="73"/>
      <c r="W92" s="73"/>
      <c r="X92" s="73"/>
      <c r="Y92" s="73"/>
      <c r="Z92" s="73"/>
    </row>
    <row r="93" spans="1:26" x14ac:dyDescent="0.25">
      <c r="A93" s="52" t="str">
        <f>CONCATENATE(C92," - ",D93,"%")</f>
        <v>CO2 emissions - 0%</v>
      </c>
      <c r="C93" s="122" t="s">
        <v>124</v>
      </c>
      <c r="D93" s="11">
        <v>0</v>
      </c>
      <c r="E93" s="20">
        <v>9.3500999999999994</v>
      </c>
      <c r="F93" s="20">
        <v>9.3659999999999997</v>
      </c>
      <c r="G93" s="20">
        <v>7.6499144236246748</v>
      </c>
      <c r="H93" s="20">
        <v>9.1620063781738281</v>
      </c>
      <c r="I93" s="20">
        <v>9.1</v>
      </c>
      <c r="J93" s="20">
        <v>6.4691000000000001</v>
      </c>
      <c r="K93" s="20">
        <v>3.14</v>
      </c>
      <c r="L93" s="20">
        <v>7.6413000000000002</v>
      </c>
      <c r="M93" s="20">
        <v>5.0282999999999998</v>
      </c>
      <c r="N93" s="69">
        <v>3.5122</v>
      </c>
      <c r="O93" s="74"/>
      <c r="P93" s="74"/>
      <c r="Q93" s="74"/>
      <c r="R93" s="74"/>
      <c r="S93" s="74"/>
      <c r="T93" s="74"/>
      <c r="U93" s="74"/>
      <c r="V93" s="74"/>
      <c r="W93" s="74"/>
      <c r="X93" s="74"/>
      <c r="Y93" s="74"/>
      <c r="Z93" s="74"/>
    </row>
    <row r="94" spans="1:26" x14ac:dyDescent="0.25">
      <c r="A94" s="52" t="str">
        <f>CONCATENATE(C92," - ",D94,"%")</f>
        <v>CO2 emissions - 10%</v>
      </c>
      <c r="C94" s="123"/>
      <c r="D94" s="94">
        <v>10</v>
      </c>
      <c r="E94" s="64" t="e">
        <v>#N/A</v>
      </c>
      <c r="F94" s="64" t="e">
        <v>#N/A</v>
      </c>
      <c r="G94" s="64" t="e">
        <v>#N/A</v>
      </c>
      <c r="H94" s="64" t="e">
        <v>#N/A</v>
      </c>
      <c r="I94" s="64" t="e">
        <v>#N/A</v>
      </c>
      <c r="J94" s="64" t="e">
        <v>#N/A</v>
      </c>
      <c r="K94" s="64" t="e">
        <v>#N/A</v>
      </c>
      <c r="L94" s="64" t="e">
        <v>#N/A</v>
      </c>
      <c r="M94" s="64" t="e">
        <v>#N/A</v>
      </c>
      <c r="N94" s="68" t="e">
        <v>#N/A</v>
      </c>
      <c r="O94" s="74"/>
      <c r="P94" s="74"/>
      <c r="Q94" s="74"/>
      <c r="R94" s="74"/>
      <c r="S94" s="74"/>
      <c r="T94" s="74"/>
      <c r="U94" s="74"/>
      <c r="V94" s="74"/>
      <c r="W94" s="74"/>
      <c r="X94" s="74"/>
      <c r="Y94" s="74"/>
      <c r="Z94" s="74"/>
    </row>
    <row r="95" spans="1:26" x14ac:dyDescent="0.25">
      <c r="A95" s="52" t="str">
        <f>CONCATENATE(C92," - ",D95,"%")</f>
        <v>CO2 emissions - 20%</v>
      </c>
      <c r="C95" s="123"/>
      <c r="D95" s="94">
        <v>20</v>
      </c>
      <c r="E95" s="64" t="e">
        <v>#N/A</v>
      </c>
      <c r="F95" s="64" t="e">
        <v>#N/A</v>
      </c>
      <c r="G95" s="64" t="e">
        <v>#N/A</v>
      </c>
      <c r="H95" s="64" t="e">
        <v>#N/A</v>
      </c>
      <c r="I95" s="64" t="e">
        <v>#N/A</v>
      </c>
      <c r="J95" s="64" t="e">
        <v>#N/A</v>
      </c>
      <c r="K95" s="64" t="e">
        <v>#N/A</v>
      </c>
      <c r="L95" s="64" t="e">
        <v>#N/A</v>
      </c>
      <c r="M95" s="64" t="e">
        <v>#N/A</v>
      </c>
      <c r="N95" s="68" t="e">
        <v>#N/A</v>
      </c>
      <c r="O95" s="74"/>
      <c r="P95" s="74"/>
      <c r="Q95" s="74"/>
      <c r="R95" s="74"/>
      <c r="S95" s="74"/>
      <c r="T95" s="74"/>
      <c r="U95" s="74"/>
      <c r="V95" s="74"/>
      <c r="W95" s="74"/>
      <c r="X95" s="74"/>
      <c r="Y95" s="74"/>
      <c r="Z95" s="74"/>
    </row>
    <row r="96" spans="1:26" x14ac:dyDescent="0.25">
      <c r="A96" s="52" t="str">
        <f>CONCATENATE(C92," - ",D96,"%")</f>
        <v>CO2 emissions - 23%</v>
      </c>
      <c r="C96" s="123"/>
      <c r="D96" s="94">
        <v>23</v>
      </c>
      <c r="E96" s="64">
        <v>8.0995000000000008</v>
      </c>
      <c r="F96" s="64">
        <v>8.0327999999999999</v>
      </c>
      <c r="G96" s="64">
        <v>5.9835751851399737</v>
      </c>
      <c r="H96" s="64">
        <v>7.8766918182373047</v>
      </c>
      <c r="I96" s="64">
        <v>7.95</v>
      </c>
      <c r="J96" s="64">
        <v>5.4150999999999998</v>
      </c>
      <c r="K96" s="64">
        <v>2.29</v>
      </c>
      <c r="L96" s="64">
        <v>7.2275999999999998</v>
      </c>
      <c r="M96" s="64">
        <v>4.0354999999999999</v>
      </c>
      <c r="N96" s="68">
        <v>2.6875</v>
      </c>
      <c r="O96" s="74"/>
      <c r="P96" s="74"/>
      <c r="Q96" s="74"/>
      <c r="R96" s="74"/>
      <c r="S96" s="74"/>
      <c r="T96" s="74"/>
      <c r="U96" s="74"/>
      <c r="V96" s="74"/>
      <c r="W96" s="74"/>
      <c r="X96" s="74"/>
      <c r="Y96" s="74"/>
      <c r="Z96" s="74"/>
    </row>
    <row r="97" spans="1:26" x14ac:dyDescent="0.25">
      <c r="A97" s="52" t="str">
        <f>CONCATENATE(C92," - ",D97,"%")</f>
        <v>CO2 emissions - 30%</v>
      </c>
      <c r="C97" s="123"/>
      <c r="D97" s="94">
        <v>30</v>
      </c>
      <c r="E97" s="64" t="e">
        <v>#N/A</v>
      </c>
      <c r="F97" s="64" t="e">
        <v>#N/A</v>
      </c>
      <c r="G97" s="64" t="e">
        <v>#N/A</v>
      </c>
      <c r="H97" s="64" t="e">
        <v>#N/A</v>
      </c>
      <c r="I97" s="64" t="e">
        <v>#N/A</v>
      </c>
      <c r="J97" s="64" t="e">
        <v>#N/A</v>
      </c>
      <c r="K97" s="64" t="e">
        <v>#N/A</v>
      </c>
      <c r="L97" s="64" t="e">
        <v>#N/A</v>
      </c>
      <c r="M97" s="64" t="e">
        <v>#N/A</v>
      </c>
      <c r="N97" s="68" t="e">
        <v>#N/A</v>
      </c>
      <c r="O97" s="74"/>
      <c r="P97" s="74"/>
      <c r="Q97" s="74"/>
      <c r="R97" s="74"/>
      <c r="S97" s="74"/>
      <c r="T97" s="74"/>
      <c r="U97" s="74"/>
      <c r="V97" s="74"/>
      <c r="W97" s="74"/>
      <c r="X97" s="74"/>
      <c r="Y97" s="74"/>
      <c r="Z97" s="74"/>
    </row>
    <row r="98" spans="1:26" x14ac:dyDescent="0.25">
      <c r="A98" s="52" t="str">
        <f>CONCATENATE(C92," - ",D98,"%")</f>
        <v>CO2 emissions - 40%</v>
      </c>
      <c r="C98" s="123"/>
      <c r="D98" s="94">
        <v>40</v>
      </c>
      <c r="E98" s="64">
        <v>6.9635999999999996</v>
      </c>
      <c r="F98" s="64">
        <v>6.9615999999999998</v>
      </c>
      <c r="G98" s="64">
        <v>5.6561628977457685</v>
      </c>
      <c r="H98" s="64">
        <v>6.7442893981933594</v>
      </c>
      <c r="I98" s="64">
        <v>6.84</v>
      </c>
      <c r="J98" s="64">
        <v>4.6905999999999999</v>
      </c>
      <c r="K98" s="64">
        <v>2.11</v>
      </c>
      <c r="L98" s="64">
        <v>5.2196999999999996</v>
      </c>
      <c r="M98" s="64">
        <v>3.8197999999999999</v>
      </c>
      <c r="N98" s="68">
        <v>2.2418</v>
      </c>
      <c r="O98" s="74"/>
      <c r="P98" s="74"/>
      <c r="Q98" s="74"/>
      <c r="R98" s="74"/>
      <c r="S98" s="74"/>
      <c r="T98" s="74"/>
      <c r="U98" s="74"/>
      <c r="V98" s="74"/>
      <c r="W98" s="74"/>
      <c r="X98" s="74"/>
      <c r="Y98" s="74"/>
      <c r="Z98" s="74"/>
    </row>
    <row r="99" spans="1:26" x14ac:dyDescent="0.25">
      <c r="A99" s="52" t="str">
        <f>CONCATENATE(C92," - ",D99,"%")</f>
        <v>CO2 emissions - 50%</v>
      </c>
      <c r="C99" s="123"/>
      <c r="D99" s="94">
        <v>50</v>
      </c>
      <c r="E99" s="64" t="e">
        <v>#N/A</v>
      </c>
      <c r="F99" s="64" t="e">
        <v>#N/A</v>
      </c>
      <c r="G99" s="64" t="e">
        <v>#N/A</v>
      </c>
      <c r="H99" s="64" t="e">
        <v>#N/A</v>
      </c>
      <c r="I99" s="64" t="e">
        <v>#N/A</v>
      </c>
      <c r="J99" s="64" t="e">
        <v>#N/A</v>
      </c>
      <c r="K99" s="64" t="e">
        <v>#N/A</v>
      </c>
      <c r="L99" s="64" t="e">
        <v>#N/A</v>
      </c>
      <c r="M99" s="64" t="e">
        <v>#N/A</v>
      </c>
      <c r="N99" s="68" t="e">
        <v>#N/A</v>
      </c>
      <c r="O99" s="74"/>
      <c r="P99" s="74"/>
      <c r="Q99" s="74"/>
      <c r="R99" s="74"/>
      <c r="S99" s="74"/>
      <c r="T99" s="74"/>
      <c r="U99" s="74"/>
      <c r="V99" s="74"/>
      <c r="W99" s="74"/>
      <c r="X99" s="74"/>
      <c r="Y99" s="74"/>
      <c r="Z99" s="74"/>
    </row>
    <row r="100" spans="1:26" ht="15.75" thickBot="1" x14ac:dyDescent="0.3">
      <c r="A100" s="52" t="str">
        <f>CONCATENATE(C92," - ",D100,"%")</f>
        <v>CO2 emissions - 60%</v>
      </c>
      <c r="C100" s="124"/>
      <c r="D100" s="95">
        <v>60</v>
      </c>
      <c r="E100" s="116" t="e">
        <v>#N/A</v>
      </c>
      <c r="F100" s="116" t="e">
        <v>#N/A</v>
      </c>
      <c r="G100" s="116" t="e">
        <v>#N/A</v>
      </c>
      <c r="H100" s="116" t="e">
        <v>#N/A</v>
      </c>
      <c r="I100" s="116" t="e">
        <v>#N/A</v>
      </c>
      <c r="J100" s="116" t="e">
        <v>#N/A</v>
      </c>
      <c r="K100" s="116" t="e">
        <v>#N/A</v>
      </c>
      <c r="L100" s="116" t="e">
        <v>#N/A</v>
      </c>
      <c r="M100" s="116" t="e">
        <v>#N/A</v>
      </c>
      <c r="N100" s="112" t="e">
        <v>#N/A</v>
      </c>
      <c r="O100" s="74"/>
      <c r="P100" s="74"/>
      <c r="Q100" s="74"/>
      <c r="R100" s="74"/>
      <c r="S100" s="74"/>
      <c r="T100" s="74"/>
      <c r="U100" s="74"/>
      <c r="V100" s="74"/>
      <c r="W100" s="74"/>
      <c r="X100" s="74"/>
      <c r="Y100" s="74"/>
      <c r="Z100" s="74"/>
    </row>
    <row r="101" spans="1:26" ht="19.5" thickBot="1" x14ac:dyDescent="0.35">
      <c r="C101" s="40" t="str">
        <f>List!$B$10</f>
        <v>O2 emissions</v>
      </c>
      <c r="D101" s="45" t="s">
        <v>196</v>
      </c>
      <c r="E101" s="41" t="e">
        <v>#N/A</v>
      </c>
      <c r="F101" s="41" t="e">
        <v>#N/A</v>
      </c>
      <c r="G101" s="41" t="e">
        <v>#N/A</v>
      </c>
      <c r="H101" s="41" t="e">
        <v>#N/A</v>
      </c>
      <c r="I101" s="41" t="e">
        <v>#N/A</v>
      </c>
      <c r="J101" s="41" t="e">
        <v>#N/A</v>
      </c>
      <c r="K101" s="41" t="e">
        <v>#N/A</v>
      </c>
      <c r="L101" s="41" t="e">
        <v>#N/A</v>
      </c>
      <c r="M101" s="41" t="e">
        <v>#N/A</v>
      </c>
      <c r="N101" s="41" t="e">
        <v>#N/A</v>
      </c>
      <c r="O101" s="73"/>
      <c r="P101" s="73"/>
      <c r="Q101" s="73"/>
      <c r="R101" s="73"/>
      <c r="S101" s="73"/>
      <c r="T101" s="73"/>
      <c r="U101" s="73"/>
      <c r="V101" s="73"/>
      <c r="W101" s="73"/>
      <c r="X101" s="73"/>
      <c r="Y101" s="73"/>
      <c r="Z101" s="73"/>
    </row>
    <row r="102" spans="1:26" x14ac:dyDescent="0.25">
      <c r="A102" s="52" t="str">
        <f>CONCATENATE(C101," - ",D102,"%")</f>
        <v>O2 emissions - 0%</v>
      </c>
      <c r="C102" s="122" t="s">
        <v>124</v>
      </c>
      <c r="D102" s="11">
        <v>0</v>
      </c>
      <c r="E102" s="20">
        <v>5.08</v>
      </c>
      <c r="F102" s="20">
        <v>4.2896999999999998</v>
      </c>
      <c r="G102" s="20">
        <v>7.1209701309204121</v>
      </c>
      <c r="H102" s="20" t="e">
        <v>#N/A</v>
      </c>
      <c r="I102" s="20" t="e">
        <v>#N/A</v>
      </c>
      <c r="J102" s="20">
        <v>9.4093</v>
      </c>
      <c r="K102" s="20">
        <v>15.37851662404092</v>
      </c>
      <c r="L102" s="20">
        <v>7.1706000000000003</v>
      </c>
      <c r="M102" s="20">
        <v>12.0573</v>
      </c>
      <c r="N102" s="69">
        <v>14.3986</v>
      </c>
      <c r="O102" s="74"/>
      <c r="P102" s="74"/>
      <c r="Q102" s="74"/>
      <c r="R102" s="74"/>
      <c r="S102" s="74"/>
      <c r="T102" s="74"/>
      <c r="U102" s="74"/>
      <c r="V102" s="74"/>
      <c r="W102" s="74"/>
      <c r="X102" s="74"/>
      <c r="Y102" s="74"/>
      <c r="Z102" s="74"/>
    </row>
    <row r="103" spans="1:26" x14ac:dyDescent="0.25">
      <c r="A103" s="52" t="str">
        <f>CONCATENATE(C101," - ",D103,"%")</f>
        <v>O2 emissions - 10%</v>
      </c>
      <c r="C103" s="123"/>
      <c r="D103" s="94">
        <v>10</v>
      </c>
      <c r="E103" s="64" t="e">
        <v>#N/A</v>
      </c>
      <c r="F103" s="64" t="e">
        <v>#N/A</v>
      </c>
      <c r="G103" s="64" t="e">
        <v>#N/A</v>
      </c>
      <c r="H103" s="64" t="e">
        <v>#N/A</v>
      </c>
      <c r="I103" s="64" t="e">
        <v>#N/A</v>
      </c>
      <c r="J103" s="64" t="e">
        <v>#N/A</v>
      </c>
      <c r="K103" s="64" t="e">
        <v>#N/A</v>
      </c>
      <c r="L103" s="64" t="e">
        <v>#N/A</v>
      </c>
      <c r="M103" s="64" t="e">
        <v>#N/A</v>
      </c>
      <c r="N103" s="68" t="e">
        <v>#N/A</v>
      </c>
      <c r="O103" s="74"/>
      <c r="P103" s="74"/>
      <c r="Q103" s="74"/>
      <c r="R103" s="74"/>
      <c r="S103" s="74"/>
      <c r="T103" s="74"/>
      <c r="U103" s="74"/>
      <c r="V103" s="74"/>
      <c r="W103" s="74"/>
      <c r="X103" s="74"/>
      <c r="Y103" s="74"/>
      <c r="Z103" s="74"/>
    </row>
    <row r="104" spans="1:26" x14ac:dyDescent="0.25">
      <c r="A104" s="52" t="str">
        <f>CONCATENATE(C101," - ",D104,"%")</f>
        <v>O2 emissions - 20%</v>
      </c>
      <c r="C104" s="123"/>
      <c r="D104" s="94">
        <v>20</v>
      </c>
      <c r="E104" s="64" t="e">
        <v>#N/A</v>
      </c>
      <c r="F104" s="64" t="e">
        <v>#N/A</v>
      </c>
      <c r="G104" s="64" t="e">
        <v>#N/A</v>
      </c>
      <c r="H104" s="64" t="e">
        <v>#N/A</v>
      </c>
      <c r="I104" s="64" t="e">
        <v>#N/A</v>
      </c>
      <c r="J104" s="64" t="e">
        <v>#N/A</v>
      </c>
      <c r="K104" s="64" t="e">
        <v>#N/A</v>
      </c>
      <c r="L104" s="64" t="e">
        <v>#N/A</v>
      </c>
      <c r="M104" s="64" t="e">
        <v>#N/A</v>
      </c>
      <c r="N104" s="68" t="e">
        <v>#N/A</v>
      </c>
      <c r="O104" s="74"/>
      <c r="P104" s="74"/>
      <c r="Q104" s="74"/>
      <c r="R104" s="74"/>
      <c r="S104" s="74"/>
      <c r="T104" s="74"/>
      <c r="U104" s="74"/>
      <c r="V104" s="74"/>
      <c r="W104" s="74"/>
      <c r="X104" s="74"/>
      <c r="Y104" s="74"/>
      <c r="Z104" s="74"/>
    </row>
    <row r="105" spans="1:26" x14ac:dyDescent="0.25">
      <c r="A105" s="52" t="str">
        <f>CONCATENATE(C101," - ",D105,"%")</f>
        <v>O2 emissions - 23%</v>
      </c>
      <c r="C105" s="123"/>
      <c r="D105" s="94">
        <v>23</v>
      </c>
      <c r="E105" s="64">
        <v>6.5622999999999996</v>
      </c>
      <c r="F105" s="64">
        <v>5.5719000000000003</v>
      </c>
      <c r="G105" s="64">
        <v>8.8948926116943365</v>
      </c>
      <c r="H105" s="64" t="e">
        <v>#N/A</v>
      </c>
      <c r="I105" s="64" t="e">
        <v>#N/A</v>
      </c>
      <c r="J105" s="64">
        <v>10.1333</v>
      </c>
      <c r="K105" s="64">
        <v>17.2</v>
      </c>
      <c r="L105" s="64">
        <v>7.5682</v>
      </c>
      <c r="M105" s="64">
        <v>13.5627</v>
      </c>
      <c r="N105" s="68">
        <v>15.552300000000001</v>
      </c>
      <c r="O105" s="74"/>
      <c r="P105" s="74"/>
      <c r="Q105" s="74"/>
      <c r="R105" s="74"/>
      <c r="S105" s="74"/>
      <c r="T105" s="74"/>
      <c r="U105" s="74"/>
      <c r="V105" s="74"/>
      <c r="W105" s="74"/>
      <c r="X105" s="74"/>
      <c r="Y105" s="74"/>
      <c r="Z105" s="74"/>
    </row>
    <row r="106" spans="1:26" x14ac:dyDescent="0.25">
      <c r="A106" s="52" t="str">
        <f>CONCATENATE(C101," - ",D106,"%")</f>
        <v>O2 emissions - 30%</v>
      </c>
      <c r="C106" s="123"/>
      <c r="D106" s="94">
        <v>30</v>
      </c>
      <c r="E106" s="64" t="e">
        <v>#N/A</v>
      </c>
      <c r="F106" s="64" t="e">
        <v>#N/A</v>
      </c>
      <c r="G106" s="64" t="e">
        <v>#N/A</v>
      </c>
      <c r="H106" s="64" t="e">
        <v>#N/A</v>
      </c>
      <c r="I106" s="64" t="e">
        <v>#N/A</v>
      </c>
      <c r="J106" s="64" t="e">
        <v>#N/A</v>
      </c>
      <c r="K106" s="64" t="e">
        <v>#N/A</v>
      </c>
      <c r="L106" s="64" t="e">
        <v>#N/A</v>
      </c>
      <c r="M106" s="64" t="e">
        <v>#N/A</v>
      </c>
      <c r="N106" s="68" t="e">
        <v>#N/A</v>
      </c>
      <c r="O106" s="74"/>
      <c r="P106" s="74"/>
      <c r="Q106" s="74"/>
      <c r="R106" s="74"/>
      <c r="S106" s="74"/>
      <c r="T106" s="74"/>
      <c r="U106" s="74"/>
      <c r="V106" s="74"/>
      <c r="W106" s="74"/>
      <c r="X106" s="74"/>
      <c r="Y106" s="74"/>
      <c r="Z106" s="74"/>
    </row>
    <row r="107" spans="1:26" x14ac:dyDescent="0.25">
      <c r="A107" s="52" t="str">
        <f>CONCATENATE(C101," - ",D107,"%")</f>
        <v>O2 emissions - 40%</v>
      </c>
      <c r="C107" s="123"/>
      <c r="D107" s="94">
        <v>40</v>
      </c>
      <c r="E107" s="64">
        <v>7.6661999999999999</v>
      </c>
      <c r="F107" s="64">
        <v>6.5456000000000003</v>
      </c>
      <c r="G107" s="64">
        <v>8.906512081909181</v>
      </c>
      <c r="H107" s="64" t="e">
        <v>#N/A</v>
      </c>
      <c r="I107" s="64" t="e">
        <v>#N/A</v>
      </c>
      <c r="J107" s="64">
        <v>10.775</v>
      </c>
      <c r="K107" s="64">
        <v>16.760000000000002</v>
      </c>
      <c r="L107" s="64">
        <v>9.6843000000000004</v>
      </c>
      <c r="M107" s="64">
        <v>13.890700000000001</v>
      </c>
      <c r="N107" s="68">
        <v>16.143799999999999</v>
      </c>
      <c r="O107" s="74"/>
      <c r="P107" s="74"/>
      <c r="Q107" s="74"/>
      <c r="R107" s="74"/>
      <c r="S107" s="74"/>
      <c r="T107" s="74"/>
      <c r="U107" s="74"/>
      <c r="V107" s="74"/>
      <c r="W107" s="74"/>
      <c r="X107" s="74"/>
      <c r="Y107" s="74"/>
      <c r="Z107" s="74"/>
    </row>
    <row r="108" spans="1:26" x14ac:dyDescent="0.25">
      <c r="A108" s="52" t="str">
        <f>CONCATENATE(C101," - ",D108,"%")</f>
        <v>O2 emissions - 50%</v>
      </c>
      <c r="C108" s="123"/>
      <c r="D108" s="94">
        <v>50</v>
      </c>
      <c r="E108" s="64" t="e">
        <v>#N/A</v>
      </c>
      <c r="F108" s="64" t="e">
        <v>#N/A</v>
      </c>
      <c r="G108" s="64" t="e">
        <v>#N/A</v>
      </c>
      <c r="H108" s="64" t="e">
        <v>#N/A</v>
      </c>
      <c r="I108" s="64" t="e">
        <v>#N/A</v>
      </c>
      <c r="J108" s="64" t="e">
        <v>#N/A</v>
      </c>
      <c r="K108" s="64" t="e">
        <v>#N/A</v>
      </c>
      <c r="L108" s="64" t="e">
        <v>#N/A</v>
      </c>
      <c r="M108" s="64" t="e">
        <v>#N/A</v>
      </c>
      <c r="N108" s="68" t="e">
        <v>#N/A</v>
      </c>
      <c r="O108" s="74"/>
      <c r="P108" s="74"/>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6" t="e">
        <v>#N/A</v>
      </c>
      <c r="F109" s="116" t="e">
        <v>#N/A</v>
      </c>
      <c r="G109" s="116" t="e">
        <v>#N/A</v>
      </c>
      <c r="H109" s="116" t="e">
        <v>#N/A</v>
      </c>
      <c r="I109" s="116" t="e">
        <v>#N/A</v>
      </c>
      <c r="J109" s="116" t="e">
        <v>#N/A</v>
      </c>
      <c r="K109" s="116" t="e">
        <v>#N/A</v>
      </c>
      <c r="L109" s="116" t="e">
        <v>#N/A</v>
      </c>
      <c r="M109" s="116" t="e">
        <v>#N/A</v>
      </c>
      <c r="N109" s="112" t="e">
        <v>#N/A</v>
      </c>
      <c r="O109" s="74"/>
      <c r="P109" s="74"/>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41" t="e">
        <v>#N/A</v>
      </c>
      <c r="G110" s="41" t="e">
        <v>#N/A</v>
      </c>
      <c r="H110" s="41" t="e">
        <v>#N/A</v>
      </c>
      <c r="I110" s="41" t="e">
        <v>#N/A</v>
      </c>
      <c r="J110" s="41" t="e">
        <v>#N/A</v>
      </c>
      <c r="K110" s="41" t="e">
        <v>#N/A</v>
      </c>
      <c r="L110" s="41" t="e">
        <v>#N/A</v>
      </c>
      <c r="M110" s="41" t="e">
        <v>#N/A</v>
      </c>
      <c r="N110" s="41" t="e">
        <v>#N/A</v>
      </c>
      <c r="O110" s="73"/>
      <c r="P110" s="73"/>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33">
        <v>1011.3348252371013</v>
      </c>
      <c r="F111" s="20">
        <v>1644.1887146053436</v>
      </c>
      <c r="G111" s="20" t="e">
        <v>#N/A</v>
      </c>
      <c r="H111" s="20">
        <v>1867.4005918136297</v>
      </c>
      <c r="I111" s="20">
        <v>434.19454622077711</v>
      </c>
      <c r="J111" s="20">
        <v>2225.2865228592432</v>
      </c>
      <c r="K111" s="20">
        <v>13786.994762210141</v>
      </c>
      <c r="L111" s="20">
        <v>907.70303591779282</v>
      </c>
      <c r="M111" s="20">
        <v>283.9391200284125</v>
      </c>
      <c r="N111" s="69">
        <v>3164.8627395271824</v>
      </c>
      <c r="O111" s="74"/>
      <c r="P111" s="74"/>
      <c r="Q111" s="74"/>
      <c r="R111" s="74"/>
      <c r="S111" s="74"/>
      <c r="T111" s="74"/>
      <c r="U111" s="74"/>
      <c r="V111" s="74"/>
      <c r="W111" s="74"/>
      <c r="X111" s="74"/>
      <c r="Y111" s="74"/>
      <c r="Z111" s="74"/>
    </row>
    <row r="112" spans="1:26" x14ac:dyDescent="0.25">
      <c r="A112" s="52" t="str">
        <f>CONCATENATE(C110," - ",D112,"%")</f>
        <v>Unburnt UHC emissions - 23%</v>
      </c>
      <c r="C112" s="130"/>
      <c r="D112" s="94">
        <v>23</v>
      </c>
      <c r="E112" s="34" t="e">
        <v>#N/A</v>
      </c>
      <c r="F112" s="64" t="e">
        <v>#N/A</v>
      </c>
      <c r="G112" s="64" t="e">
        <v>#N/A</v>
      </c>
      <c r="H112" s="64" t="e">
        <v>#N/A</v>
      </c>
      <c r="I112" s="64" t="e">
        <v>#N/A</v>
      </c>
      <c r="J112" s="64">
        <v>1860.5700751801407</v>
      </c>
      <c r="K112" s="64" t="e">
        <v>#N/A</v>
      </c>
      <c r="L112" s="64" t="e">
        <v>#N/A</v>
      </c>
      <c r="M112" s="64" t="e">
        <v>#N/A</v>
      </c>
      <c r="N112" s="68" t="e">
        <v>#N/A</v>
      </c>
      <c r="O112" s="74"/>
      <c r="P112" s="74"/>
      <c r="Q112" s="74"/>
      <c r="R112" s="74"/>
      <c r="S112" s="74"/>
      <c r="T112" s="74"/>
      <c r="U112" s="74"/>
      <c r="V112" s="74"/>
      <c r="W112" s="74"/>
      <c r="X112" s="74"/>
      <c r="Y112" s="74"/>
      <c r="Z112" s="74"/>
    </row>
    <row r="113" spans="1:26" x14ac:dyDescent="0.25">
      <c r="A113" s="52" t="str">
        <f>CONCATENATE(C110," - ",D113,"%")</f>
        <v>Unburnt UHC emissions - 40%</v>
      </c>
      <c r="C113" s="130"/>
      <c r="D113" s="94">
        <v>40</v>
      </c>
      <c r="E113" s="34">
        <v>246.96645483821567</v>
      </c>
      <c r="F113" s="64">
        <v>916.20922466333468</v>
      </c>
      <c r="G113" s="64" t="e">
        <v>#N/A</v>
      </c>
      <c r="H113" s="64">
        <v>1228.8301030724692</v>
      </c>
      <c r="I113" s="64">
        <v>253.24118431081283</v>
      </c>
      <c r="J113" s="64">
        <v>1198.3022520199197</v>
      </c>
      <c r="K113" s="64">
        <v>6682.4854246950345</v>
      </c>
      <c r="L113" s="64">
        <v>162.76735775223554</v>
      </c>
      <c r="M113" s="64">
        <v>356.88953540511699</v>
      </c>
      <c r="N113" s="68">
        <v>1759.9247138059206</v>
      </c>
      <c r="O113" s="74"/>
      <c r="P113" s="74"/>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117" t="e">
        <v>#N/A</v>
      </c>
      <c r="F114" s="116" t="e">
        <v>#N/A</v>
      </c>
      <c r="G114" s="116" t="e">
        <v>#N/A</v>
      </c>
      <c r="H114" s="116" t="e">
        <v>#N/A</v>
      </c>
      <c r="I114" s="116" t="e">
        <v>#N/A</v>
      </c>
      <c r="J114" s="116" t="e">
        <v>#N/A</v>
      </c>
      <c r="K114" s="116" t="e">
        <v>#N/A</v>
      </c>
      <c r="L114" s="116" t="e">
        <v>#N/A</v>
      </c>
      <c r="M114" s="116" t="e">
        <v>#N/A</v>
      </c>
      <c r="N114" s="112" t="e">
        <v>#N/A</v>
      </c>
      <c r="O114" s="74"/>
      <c r="P114" s="74"/>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41" t="e">
        <v>#N/A</v>
      </c>
      <c r="G115" s="41" t="e">
        <v>#N/A</v>
      </c>
      <c r="H115" s="41" t="e">
        <v>#N/A</v>
      </c>
      <c r="I115" s="41" t="e">
        <v>#N/A</v>
      </c>
      <c r="J115" s="41" t="e">
        <v>#N/A</v>
      </c>
      <c r="K115" s="41" t="e">
        <v>#N/A</v>
      </c>
      <c r="L115" s="41" t="e">
        <v>#N/A</v>
      </c>
      <c r="M115" s="41" t="e">
        <v>#N/A</v>
      </c>
      <c r="N115" s="41" t="e">
        <v>#N/A</v>
      </c>
      <c r="O115" s="73"/>
      <c r="P115" s="73"/>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33" t="e">
        <v>#N/A</v>
      </c>
      <c r="F116" s="20" t="e">
        <v>#N/A</v>
      </c>
      <c r="G116" s="20" t="e">
        <v>#N/A</v>
      </c>
      <c r="H116" s="20" t="e">
        <v>#N/A</v>
      </c>
      <c r="I116" s="20" t="e">
        <v>#N/A</v>
      </c>
      <c r="J116" s="20" t="e">
        <v>#N/A</v>
      </c>
      <c r="K116" s="20" t="e">
        <v>#N/A</v>
      </c>
      <c r="L116" s="20" t="e">
        <v>#N/A</v>
      </c>
      <c r="M116" s="20" t="e">
        <v>#N/A</v>
      </c>
      <c r="N116" s="69" t="e">
        <v>#N/A</v>
      </c>
      <c r="O116" s="74"/>
      <c r="P116" s="74"/>
      <c r="Q116" s="74"/>
      <c r="R116" s="74"/>
      <c r="S116" s="74"/>
      <c r="T116" s="74"/>
      <c r="U116" s="74"/>
      <c r="V116" s="74"/>
      <c r="W116" s="74"/>
      <c r="X116" s="74"/>
      <c r="Y116" s="74"/>
      <c r="Z116" s="74"/>
    </row>
    <row r="117" spans="1:26" x14ac:dyDescent="0.25">
      <c r="A117" s="52" t="str">
        <f>CONCATENATE(C115," - ",D117,"%")</f>
        <v>Unburnt H2 emissions - 23%</v>
      </c>
      <c r="C117" s="130"/>
      <c r="D117" s="94">
        <v>23</v>
      </c>
      <c r="E117" s="34" t="e">
        <v>#N/A</v>
      </c>
      <c r="F117" s="64" t="e">
        <v>#N/A</v>
      </c>
      <c r="G117" s="64" t="e">
        <v>#N/A</v>
      </c>
      <c r="H117" s="64" t="e">
        <v>#N/A</v>
      </c>
      <c r="I117" s="64" t="e">
        <v>#N/A</v>
      </c>
      <c r="J117" s="64" t="e">
        <v>#N/A</v>
      </c>
      <c r="K117" s="64" t="e">
        <v>#N/A</v>
      </c>
      <c r="L117" s="64" t="e">
        <v>#N/A</v>
      </c>
      <c r="M117" s="64" t="e">
        <v>#N/A</v>
      </c>
      <c r="N117" s="68" t="e">
        <v>#N/A</v>
      </c>
      <c r="O117" s="74"/>
      <c r="P117" s="74"/>
      <c r="Q117" s="74"/>
      <c r="R117" s="74"/>
      <c r="S117" s="74"/>
      <c r="T117" s="74"/>
      <c r="U117" s="74"/>
      <c r="V117" s="74"/>
      <c r="W117" s="74"/>
      <c r="X117" s="74"/>
      <c r="Y117" s="74"/>
      <c r="Z117" s="74"/>
    </row>
    <row r="118" spans="1:26" x14ac:dyDescent="0.25">
      <c r="A118" s="52" t="str">
        <f>CONCATENATE(C115," - ",D118,"%")</f>
        <v>Unburnt H2 emissions - 40%</v>
      </c>
      <c r="C118" s="130"/>
      <c r="D118" s="94">
        <v>40</v>
      </c>
      <c r="E118" s="34" t="e">
        <v>#N/A</v>
      </c>
      <c r="F118" s="64" t="e">
        <v>#N/A</v>
      </c>
      <c r="G118" s="64" t="e">
        <v>#N/A</v>
      </c>
      <c r="H118" s="64" t="e">
        <v>#N/A</v>
      </c>
      <c r="I118" s="64" t="e">
        <v>#N/A</v>
      </c>
      <c r="J118" s="64" t="e">
        <v>#N/A</v>
      </c>
      <c r="K118" s="64" t="e">
        <v>#N/A</v>
      </c>
      <c r="L118" s="64" t="e">
        <v>#N/A</v>
      </c>
      <c r="M118" s="64" t="e">
        <v>#N/A</v>
      </c>
      <c r="N118" s="68" t="e">
        <v>#N/A</v>
      </c>
      <c r="O118" s="74"/>
      <c r="P118" s="74"/>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117" t="e">
        <v>#N/A</v>
      </c>
      <c r="F119" s="116" t="e">
        <v>#N/A</v>
      </c>
      <c r="G119" s="116" t="e">
        <v>#N/A</v>
      </c>
      <c r="H119" s="116" t="e">
        <v>#N/A</v>
      </c>
      <c r="I119" s="116" t="e">
        <v>#N/A</v>
      </c>
      <c r="J119" s="116" t="e">
        <v>#N/A</v>
      </c>
      <c r="K119" s="116" t="e">
        <v>#N/A</v>
      </c>
      <c r="L119" s="116" t="e">
        <v>#N/A</v>
      </c>
      <c r="M119" s="116" t="e">
        <v>#N/A</v>
      </c>
      <c r="N119" s="112" t="e">
        <v>#N/A</v>
      </c>
      <c r="O119" s="74"/>
      <c r="P119" s="74"/>
      <c r="Q119" s="74"/>
      <c r="R119" s="74"/>
      <c r="S119" s="74"/>
      <c r="T119" s="74"/>
      <c r="U119" s="74"/>
      <c r="V119" s="74"/>
      <c r="W119" s="74"/>
      <c r="X119" s="74"/>
      <c r="Y119" s="74"/>
      <c r="Z119" s="74"/>
    </row>
    <row r="120" spans="1:26" ht="19.5" thickBot="1" x14ac:dyDescent="0.35">
      <c r="C120" s="40" t="str">
        <f>List!$B$6</f>
        <v>Air Excess (Lambda)</v>
      </c>
      <c r="D120" s="45"/>
      <c r="E120" s="41" t="e">
        <v>#N/A</v>
      </c>
      <c r="F120" s="41" t="e">
        <v>#N/A</v>
      </c>
      <c r="G120" s="41" t="e">
        <v>#N/A</v>
      </c>
      <c r="H120" s="41" t="e">
        <v>#N/A</v>
      </c>
      <c r="I120" s="41" t="e">
        <v>#N/A</v>
      </c>
      <c r="J120" s="41" t="e">
        <v>#N/A</v>
      </c>
      <c r="K120" s="41" t="e">
        <v>#N/A</v>
      </c>
      <c r="L120" s="41" t="e">
        <v>#N/A</v>
      </c>
      <c r="M120" s="41" t="e">
        <v>#N/A</v>
      </c>
      <c r="N120" s="41" t="e">
        <v>#N/A</v>
      </c>
      <c r="O120" s="73"/>
      <c r="P120" s="73"/>
      <c r="Q120" s="73"/>
      <c r="R120" s="73"/>
      <c r="S120" s="73"/>
      <c r="T120" s="73"/>
      <c r="U120" s="73"/>
      <c r="V120" s="73"/>
      <c r="W120" s="73"/>
      <c r="X120" s="73"/>
      <c r="Y120" s="73"/>
      <c r="Z120" s="73"/>
    </row>
    <row r="121" spans="1:26" x14ac:dyDescent="0.25">
      <c r="A121" s="52" t="str">
        <f>CONCATENATE(C120," - ",D121,"%")</f>
        <v>Air Excess (Lambda) - 0%</v>
      </c>
      <c r="C121" s="122" t="s">
        <v>124</v>
      </c>
      <c r="D121" s="11">
        <v>0</v>
      </c>
      <c r="E121" s="33">
        <v>1.3190954773869348</v>
      </c>
      <c r="F121" s="20">
        <v>1.2567099333943734</v>
      </c>
      <c r="G121" s="20">
        <v>1.5130740547496675</v>
      </c>
      <c r="H121" s="20" t="e">
        <v>#N/A</v>
      </c>
      <c r="I121" s="20" t="e">
        <v>#N/A</v>
      </c>
      <c r="J121" s="20">
        <v>1.811797389286238</v>
      </c>
      <c r="K121" s="20">
        <v>3.7356687898089165</v>
      </c>
      <c r="L121" s="20">
        <v>1.5185040565751227</v>
      </c>
      <c r="M121" s="20">
        <v>2.348284075279278</v>
      </c>
      <c r="N121" s="69">
        <v>3.1811433938255522</v>
      </c>
      <c r="O121" s="74"/>
      <c r="P121" s="74"/>
      <c r="Q121" s="74"/>
      <c r="R121" s="74"/>
      <c r="S121" s="74"/>
      <c r="T121" s="74"/>
      <c r="U121" s="74"/>
      <c r="V121" s="74"/>
      <c r="W121" s="74"/>
      <c r="X121" s="74"/>
      <c r="Y121" s="74"/>
      <c r="Z121" s="74"/>
    </row>
    <row r="122" spans="1:26" x14ac:dyDescent="0.25">
      <c r="A122" s="52" t="str">
        <f>CONCATENATE(C120," - ",D122,"%")</f>
        <v>Air Excess (Lambda) - 10%</v>
      </c>
      <c r="C122" s="123"/>
      <c r="D122" s="94">
        <v>10</v>
      </c>
      <c r="E122" s="34" t="e">
        <v>#N/A</v>
      </c>
      <c r="F122" s="64" t="e">
        <v>#N/A</v>
      </c>
      <c r="G122" s="64" t="e">
        <v>#N/A</v>
      </c>
      <c r="H122" s="64" t="e">
        <v>#N/A</v>
      </c>
      <c r="I122" s="64" t="e">
        <v>#N/A</v>
      </c>
      <c r="J122" s="64" t="e">
        <v>#N/A</v>
      </c>
      <c r="K122" s="64" t="e">
        <v>#N/A</v>
      </c>
      <c r="L122" s="64" t="e">
        <v>#N/A</v>
      </c>
      <c r="M122" s="64" t="e">
        <v>#N/A</v>
      </c>
      <c r="N122" s="68" t="e">
        <v>#N/A</v>
      </c>
      <c r="O122" s="74"/>
      <c r="P122" s="74"/>
      <c r="Q122" s="74"/>
      <c r="R122" s="74"/>
      <c r="S122" s="74"/>
      <c r="T122" s="74"/>
      <c r="U122" s="74"/>
      <c r="V122" s="74"/>
      <c r="W122" s="74"/>
      <c r="X122" s="74"/>
      <c r="Y122" s="74"/>
      <c r="Z122" s="74"/>
    </row>
    <row r="123" spans="1:26" x14ac:dyDescent="0.25">
      <c r="A123" s="52" t="str">
        <f>CONCATENATE(C120," - ",D123,"%")</f>
        <v>Air Excess (Lambda) - 20%</v>
      </c>
      <c r="C123" s="123"/>
      <c r="D123" s="94">
        <v>20</v>
      </c>
      <c r="E123" s="34" t="e">
        <v>#N/A</v>
      </c>
      <c r="F123" s="64" t="e">
        <v>#N/A</v>
      </c>
      <c r="G123" s="64" t="e">
        <v>#N/A</v>
      </c>
      <c r="H123" s="64" t="e">
        <v>#N/A</v>
      </c>
      <c r="I123" s="64" t="e">
        <v>#N/A</v>
      </c>
      <c r="J123" s="64" t="e">
        <v>#N/A</v>
      </c>
      <c r="K123" s="64" t="e">
        <v>#N/A</v>
      </c>
      <c r="L123" s="64" t="e">
        <v>#N/A</v>
      </c>
      <c r="M123" s="64" t="e">
        <v>#N/A</v>
      </c>
      <c r="N123" s="68" t="e">
        <v>#N/A</v>
      </c>
      <c r="O123" s="74"/>
      <c r="P123" s="74"/>
      <c r="Q123" s="74"/>
      <c r="R123" s="74"/>
      <c r="S123" s="74"/>
      <c r="T123" s="74"/>
      <c r="U123" s="74"/>
      <c r="V123" s="74"/>
      <c r="W123" s="74"/>
      <c r="X123" s="74"/>
      <c r="Y123" s="74"/>
      <c r="Z123" s="74"/>
    </row>
    <row r="124" spans="1:26" x14ac:dyDescent="0.25">
      <c r="A124" s="52" t="str">
        <f>CONCATENATE(C120," - ",D124,"%")</f>
        <v>Air Excess (Lambda) - 23%</v>
      </c>
      <c r="C124" s="123"/>
      <c r="D124" s="94">
        <v>23</v>
      </c>
      <c r="E124" s="34">
        <v>1.4545253052771563</v>
      </c>
      <c r="F124" s="64">
        <v>1.3611527018881131</v>
      </c>
      <c r="G124" s="64">
        <v>1.7348049320312013</v>
      </c>
      <c r="H124" s="64" t="e">
        <v>#N/A</v>
      </c>
      <c r="I124" s="64" t="e">
        <v>#N/A</v>
      </c>
      <c r="J124" s="64">
        <v>1.932509409480339</v>
      </c>
      <c r="K124" s="64">
        <v>5.5263157894736832</v>
      </c>
      <c r="L124" s="64">
        <v>1.5634538930001938</v>
      </c>
      <c r="M124" s="64">
        <v>2.8236053406478154</v>
      </c>
      <c r="N124" s="68">
        <v>3.8548378214659405</v>
      </c>
      <c r="O124" s="74"/>
      <c r="P124" s="74"/>
      <c r="Q124" s="74"/>
      <c r="R124" s="74"/>
      <c r="S124" s="74"/>
      <c r="T124" s="74"/>
      <c r="U124" s="74"/>
      <c r="V124" s="74"/>
      <c r="W124" s="74"/>
      <c r="X124" s="74"/>
      <c r="Y124" s="74"/>
      <c r="Z124" s="74"/>
    </row>
    <row r="125" spans="1:26" x14ac:dyDescent="0.25">
      <c r="A125" s="52" t="str">
        <f>CONCATENATE(C120," - ",D125,"%")</f>
        <v>Air Excess (Lambda) - 30%</v>
      </c>
      <c r="C125" s="123"/>
      <c r="D125" s="94">
        <v>30</v>
      </c>
      <c r="E125" s="34" t="e">
        <v>#N/A</v>
      </c>
      <c r="F125" s="64" t="e">
        <v>#N/A</v>
      </c>
      <c r="G125" s="64" t="e">
        <v>#N/A</v>
      </c>
      <c r="H125" s="64" t="e">
        <v>#N/A</v>
      </c>
      <c r="I125" s="64" t="e">
        <v>#N/A</v>
      </c>
      <c r="J125" s="64" t="e">
        <v>#N/A</v>
      </c>
      <c r="K125" s="64" t="e">
        <v>#N/A</v>
      </c>
      <c r="L125" s="64" t="e">
        <v>#N/A</v>
      </c>
      <c r="M125" s="64" t="e">
        <v>#N/A</v>
      </c>
      <c r="N125" s="68" t="e">
        <v>#N/A</v>
      </c>
      <c r="O125" s="74"/>
      <c r="P125" s="74"/>
      <c r="Q125" s="74"/>
      <c r="R125" s="74"/>
      <c r="S125" s="74"/>
      <c r="T125" s="74"/>
      <c r="U125" s="74"/>
      <c r="V125" s="74"/>
      <c r="W125" s="74"/>
      <c r="X125" s="74"/>
      <c r="Y125" s="74"/>
      <c r="Z125" s="74"/>
    </row>
    <row r="126" spans="1:26" x14ac:dyDescent="0.25">
      <c r="A126" s="52" t="str">
        <f>CONCATENATE(C120," - ",D126,"%")</f>
        <v>Air Excess (Lambda) - 40%</v>
      </c>
      <c r="C126" s="123"/>
      <c r="D126" s="94">
        <v>40</v>
      </c>
      <c r="E126" s="34">
        <v>1.5749448769293075</v>
      </c>
      <c r="F126" s="64">
        <v>1.4528448085012176</v>
      </c>
      <c r="G126" s="64">
        <v>1.7364717393553437</v>
      </c>
      <c r="H126" s="64" t="e">
        <v>#N/A</v>
      </c>
      <c r="I126" s="64" t="e">
        <v>#N/A</v>
      </c>
      <c r="J126" s="64">
        <v>2.0537897310513449</v>
      </c>
      <c r="K126" s="64">
        <v>4.952830188679247</v>
      </c>
      <c r="L126" s="64">
        <v>1.8558286274821709</v>
      </c>
      <c r="M126" s="64">
        <v>2.9538773156288247</v>
      </c>
      <c r="N126" s="68">
        <v>4.3243688480705069</v>
      </c>
      <c r="O126" s="74"/>
      <c r="P126" s="74"/>
      <c r="Q126" s="74"/>
      <c r="R126" s="74"/>
      <c r="S126" s="74"/>
      <c r="T126" s="74"/>
      <c r="U126" s="74"/>
      <c r="V126" s="74"/>
      <c r="W126" s="74"/>
      <c r="X126" s="74"/>
      <c r="Y126" s="74"/>
      <c r="Z126" s="74"/>
    </row>
    <row r="127" spans="1:26" x14ac:dyDescent="0.25">
      <c r="A127" s="52" t="str">
        <f>CONCATENATE(C120," - ",D127,"%")</f>
        <v>Air Excess (Lambda) - 50%</v>
      </c>
      <c r="C127" s="123"/>
      <c r="D127" s="94">
        <v>50</v>
      </c>
      <c r="E127" s="34" t="e">
        <v>#N/A</v>
      </c>
      <c r="F127" s="64" t="e">
        <v>#N/A</v>
      </c>
      <c r="G127" s="64" t="e">
        <v>#N/A</v>
      </c>
      <c r="H127" s="64" t="e">
        <v>#N/A</v>
      </c>
      <c r="I127" s="64" t="e">
        <v>#N/A</v>
      </c>
      <c r="J127" s="64" t="e">
        <v>#N/A</v>
      </c>
      <c r="K127" s="64" t="e">
        <v>#N/A</v>
      </c>
      <c r="L127" s="64" t="e">
        <v>#N/A</v>
      </c>
      <c r="M127" s="64" t="e">
        <v>#N/A</v>
      </c>
      <c r="N127" s="68" t="e">
        <v>#N/A</v>
      </c>
      <c r="O127" s="74"/>
      <c r="P127" s="74"/>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117" t="e">
        <v>#N/A</v>
      </c>
      <c r="F128" s="116" t="e">
        <v>#N/A</v>
      </c>
      <c r="G128" s="116" t="e">
        <v>#N/A</v>
      </c>
      <c r="H128" s="116" t="e">
        <v>#N/A</v>
      </c>
      <c r="I128" s="116" t="e">
        <v>#N/A</v>
      </c>
      <c r="J128" s="116" t="e">
        <v>#N/A</v>
      </c>
      <c r="K128" s="116" t="e">
        <v>#N/A</v>
      </c>
      <c r="L128" s="116" t="e">
        <v>#N/A</v>
      </c>
      <c r="M128" s="116" t="e">
        <v>#N/A</v>
      </c>
      <c r="N128" s="112" t="e">
        <v>#N/A</v>
      </c>
      <c r="O128" s="74"/>
      <c r="P128" s="74"/>
      <c r="Q128" s="74"/>
      <c r="R128" s="74"/>
      <c r="S128" s="74"/>
      <c r="T128" s="74"/>
      <c r="U128" s="74"/>
      <c r="V128" s="74"/>
      <c r="W128" s="74"/>
      <c r="X128" s="74"/>
      <c r="Y128" s="74"/>
      <c r="Z128" s="74"/>
    </row>
    <row r="129" spans="1:26" x14ac:dyDescent="0.25">
      <c r="C129" s="1"/>
      <c r="D129" s="1"/>
      <c r="E129" s="1"/>
      <c r="F129" s="1"/>
      <c r="G129" s="1"/>
      <c r="H129" s="1"/>
      <c r="I129" s="1"/>
      <c r="J129" s="1"/>
      <c r="K129" s="1"/>
      <c r="L129" s="1"/>
      <c r="M129" s="1"/>
      <c r="N129" s="1"/>
      <c r="O129"/>
      <c r="P129"/>
      <c r="Q129"/>
      <c r="R129"/>
      <c r="S129"/>
      <c r="T129"/>
      <c r="U129"/>
      <c r="V129"/>
      <c r="W129"/>
      <c r="X129"/>
      <c r="Y129"/>
      <c r="Z129"/>
    </row>
    <row r="130" spans="1:26" x14ac:dyDescent="0.25">
      <c r="C130" s="1"/>
      <c r="D130" s="1"/>
      <c r="E130" s="1"/>
      <c r="F130" s="1"/>
      <c r="G130" s="1"/>
      <c r="H130" s="1"/>
      <c r="I130" s="1"/>
      <c r="J130" s="1"/>
      <c r="K130" s="1"/>
      <c r="L130" s="1"/>
      <c r="M130" s="1"/>
      <c r="N130" s="1"/>
      <c r="O130"/>
      <c r="P130"/>
      <c r="Q130"/>
      <c r="R130"/>
      <c r="S130"/>
      <c r="T130"/>
      <c r="U130"/>
      <c r="V130"/>
      <c r="W130"/>
      <c r="X130"/>
      <c r="Y130"/>
      <c r="Z130"/>
    </row>
    <row r="131" spans="1:26" x14ac:dyDescent="0.25">
      <c r="C131" s="1"/>
      <c r="D131" s="1"/>
      <c r="E131" s="1"/>
      <c r="F131" s="1"/>
      <c r="G131" s="1"/>
      <c r="H131" s="1"/>
      <c r="I131" s="1"/>
      <c r="J131" s="1"/>
      <c r="K131" s="1"/>
      <c r="L131" s="1"/>
      <c r="M131" s="1"/>
      <c r="N131" s="1"/>
      <c r="O131"/>
      <c r="P131"/>
      <c r="Q131"/>
      <c r="R131"/>
      <c r="S131"/>
      <c r="T131"/>
      <c r="U131"/>
      <c r="V131"/>
      <c r="W131"/>
      <c r="X131"/>
      <c r="Y131"/>
      <c r="Z131"/>
    </row>
    <row r="132" spans="1:26" x14ac:dyDescent="0.25">
      <c r="C132" s="1"/>
      <c r="D132" s="1"/>
      <c r="E132" s="1"/>
      <c r="F132" s="1"/>
      <c r="G132" s="1"/>
      <c r="H132" s="1"/>
      <c r="I132" s="1"/>
      <c r="J132" s="1"/>
      <c r="K132" s="1"/>
      <c r="L132" s="1"/>
      <c r="M132" s="1"/>
      <c r="N132" s="1"/>
      <c r="O132"/>
      <c r="P132"/>
      <c r="Q132"/>
      <c r="R132"/>
      <c r="S132"/>
      <c r="T132"/>
      <c r="U132"/>
      <c r="V132"/>
      <c r="W132"/>
      <c r="X132"/>
      <c r="Y132"/>
      <c r="Z132"/>
    </row>
    <row r="133" spans="1:26" ht="18.75" thickBot="1" x14ac:dyDescent="0.3">
      <c r="B133" s="32" t="s">
        <v>142</v>
      </c>
      <c r="C133" s="1"/>
      <c r="D133" s="1"/>
      <c r="E133" s="1"/>
      <c r="F133" s="1"/>
      <c r="G133" s="1"/>
      <c r="H133" s="1"/>
      <c r="I133" s="1"/>
      <c r="J133" s="1"/>
      <c r="K133" s="1"/>
      <c r="L133" s="1"/>
      <c r="M133" s="1"/>
      <c r="N133" s="1"/>
      <c r="O133"/>
      <c r="P133"/>
      <c r="Q133"/>
      <c r="R133"/>
      <c r="S133"/>
      <c r="T133"/>
      <c r="U133"/>
      <c r="V133"/>
      <c r="W133"/>
      <c r="X133"/>
      <c r="Y133"/>
      <c r="Z133"/>
    </row>
    <row r="134" spans="1:26" ht="19.5" thickBot="1" x14ac:dyDescent="0.35">
      <c r="C134" s="40" t="s">
        <v>189</v>
      </c>
      <c r="D134" s="45" t="s">
        <v>197</v>
      </c>
      <c r="E134" s="41"/>
      <c r="F134" s="41"/>
      <c r="G134" s="41"/>
      <c r="H134" s="41"/>
      <c r="I134" s="41"/>
      <c r="J134" s="41"/>
      <c r="K134" s="41"/>
      <c r="L134" s="41"/>
      <c r="M134" s="41"/>
      <c r="N134" s="41"/>
      <c r="O134" s="73"/>
      <c r="P134" s="73"/>
      <c r="Q134" s="73"/>
      <c r="R134" s="73"/>
      <c r="S134" s="73"/>
      <c r="T134" s="73"/>
      <c r="U134" s="73"/>
      <c r="V134" s="73"/>
      <c r="W134" s="73"/>
      <c r="X134" s="73"/>
      <c r="Y134" s="73"/>
      <c r="Z134" s="73"/>
    </row>
    <row r="135" spans="1:26" x14ac:dyDescent="0.25">
      <c r="A135" s="52" t="str">
        <f>CONCATENATE(C134," - ",D135,"%")</f>
        <v>H2 - 0%</v>
      </c>
      <c r="C135" s="128" t="s">
        <v>124</v>
      </c>
      <c r="D135" s="11">
        <v>0</v>
      </c>
      <c r="E135" s="20" t="e">
        <v>#N/A</v>
      </c>
      <c r="F135" s="20" t="e">
        <v>#N/A</v>
      </c>
      <c r="G135" s="20" t="e">
        <v>#N/A</v>
      </c>
      <c r="H135" s="20" t="e">
        <v>#N/A</v>
      </c>
      <c r="I135" s="20" t="e">
        <v>#N/A</v>
      </c>
      <c r="J135" s="20">
        <v>40</v>
      </c>
      <c r="K135" s="20" t="e">
        <v>#N/A</v>
      </c>
      <c r="L135" s="20" t="e">
        <v>#N/A</v>
      </c>
      <c r="M135" s="20" t="e">
        <v>#N/A</v>
      </c>
      <c r="N135" s="69" t="e">
        <v>#N/A</v>
      </c>
      <c r="O135" s="74"/>
      <c r="P135" s="74"/>
      <c r="Q135" s="74"/>
      <c r="R135" s="74"/>
      <c r="S135" s="74"/>
      <c r="T135" s="74"/>
      <c r="U135" s="74"/>
      <c r="V135" s="74"/>
      <c r="W135" s="74"/>
      <c r="X135" s="74"/>
      <c r="Y135" s="74"/>
      <c r="Z135" s="74"/>
    </row>
    <row r="136" spans="1:26" x14ac:dyDescent="0.25">
      <c r="A136" s="52" t="str">
        <f>CONCATENATE(C134," - ",D136,"%")</f>
        <v>H2 - 10%</v>
      </c>
      <c r="C136" s="123"/>
      <c r="D136" s="94">
        <v>10</v>
      </c>
      <c r="E136" s="64" t="e">
        <v>#N/A</v>
      </c>
      <c r="F136" s="64" t="e">
        <v>#N/A</v>
      </c>
      <c r="G136" s="64" t="e">
        <v>#N/A</v>
      </c>
      <c r="H136" s="64" t="e">
        <v>#N/A</v>
      </c>
      <c r="I136" s="64" t="e">
        <v>#N/A</v>
      </c>
      <c r="J136" s="64">
        <v>40</v>
      </c>
      <c r="K136" s="64" t="e">
        <v>#N/A</v>
      </c>
      <c r="L136" s="64" t="e">
        <v>#N/A</v>
      </c>
      <c r="M136" s="64" t="e">
        <v>#N/A</v>
      </c>
      <c r="N136" s="68" t="e">
        <v>#N/A</v>
      </c>
      <c r="O136" s="74"/>
      <c r="P136" s="74"/>
      <c r="Q136" s="74"/>
      <c r="R136" s="74"/>
      <c r="S136" s="74"/>
      <c r="T136" s="74"/>
      <c r="U136" s="74"/>
      <c r="V136" s="74"/>
      <c r="W136" s="74"/>
      <c r="X136" s="74"/>
      <c r="Y136" s="74"/>
      <c r="Z136" s="74"/>
    </row>
    <row r="137" spans="1:26" x14ac:dyDescent="0.25">
      <c r="A137" s="52" t="str">
        <f>CONCATENATE(C134," - ",D137,"%")</f>
        <v>H2 - 20%</v>
      </c>
      <c r="C137" s="123"/>
      <c r="D137" s="94">
        <v>20</v>
      </c>
      <c r="E137" s="64" t="e">
        <v>#N/A</v>
      </c>
      <c r="F137" s="64" t="e">
        <v>#N/A</v>
      </c>
      <c r="G137" s="64" t="e">
        <v>#N/A</v>
      </c>
      <c r="H137" s="64" t="e">
        <v>#N/A</v>
      </c>
      <c r="I137" s="64" t="e">
        <v>#N/A</v>
      </c>
      <c r="J137" s="64">
        <v>40</v>
      </c>
      <c r="K137" s="64" t="e">
        <v>#N/A</v>
      </c>
      <c r="L137" s="64" t="e">
        <v>#N/A</v>
      </c>
      <c r="M137" s="64" t="e">
        <v>#N/A</v>
      </c>
      <c r="N137" s="68" t="e">
        <v>#N/A</v>
      </c>
      <c r="O137" s="74"/>
      <c r="P137" s="74"/>
      <c r="Q137" s="74"/>
      <c r="R137" s="74"/>
      <c r="S137" s="74"/>
      <c r="T137" s="74"/>
      <c r="U137" s="74"/>
      <c r="V137" s="74"/>
      <c r="W137" s="74"/>
      <c r="X137" s="74"/>
      <c r="Y137" s="74"/>
      <c r="Z137" s="74"/>
    </row>
    <row r="138" spans="1:26" x14ac:dyDescent="0.25">
      <c r="A138" s="52" t="str">
        <f>CONCATENATE(C134," - ",D138,"%")</f>
        <v>H2 - 23%</v>
      </c>
      <c r="C138" s="123"/>
      <c r="D138" s="94">
        <v>23</v>
      </c>
      <c r="E138" s="64">
        <v>23</v>
      </c>
      <c r="F138" s="64">
        <v>23</v>
      </c>
      <c r="G138" s="64">
        <v>23.2</v>
      </c>
      <c r="H138" s="64">
        <v>23</v>
      </c>
      <c r="I138" s="64">
        <v>23.051300000000001</v>
      </c>
      <c r="J138" s="64">
        <v>40</v>
      </c>
      <c r="K138" s="64">
        <v>23</v>
      </c>
      <c r="L138" s="64">
        <v>23</v>
      </c>
      <c r="M138" s="64">
        <v>23</v>
      </c>
      <c r="N138" s="68">
        <v>23</v>
      </c>
      <c r="O138" s="74"/>
      <c r="P138" s="74"/>
      <c r="Q138" s="74"/>
      <c r="R138" s="74"/>
      <c r="S138" s="74"/>
      <c r="T138" s="74"/>
      <c r="U138" s="74"/>
      <c r="V138" s="74"/>
      <c r="W138" s="74"/>
      <c r="X138" s="74"/>
      <c r="Y138" s="74"/>
      <c r="Z138" s="74"/>
    </row>
    <row r="139" spans="1:26" x14ac:dyDescent="0.25">
      <c r="A139" s="52" t="str">
        <f>CONCATENATE(C134," - ",D139,"%")</f>
        <v>H2 - 30%</v>
      </c>
      <c r="C139" s="123"/>
      <c r="D139" s="94">
        <v>30</v>
      </c>
      <c r="E139" s="64" t="e">
        <v>#N/A</v>
      </c>
      <c r="F139" s="64" t="e">
        <v>#N/A</v>
      </c>
      <c r="G139" s="64" t="e">
        <v>#N/A</v>
      </c>
      <c r="H139" s="64" t="e">
        <v>#N/A</v>
      </c>
      <c r="I139" s="64" t="e">
        <v>#N/A</v>
      </c>
      <c r="J139" s="64">
        <v>40</v>
      </c>
      <c r="K139" s="64" t="e">
        <v>#N/A</v>
      </c>
      <c r="L139" s="64" t="e">
        <v>#N/A</v>
      </c>
      <c r="M139" s="64" t="e">
        <v>#N/A</v>
      </c>
      <c r="N139" s="68" t="e">
        <v>#N/A</v>
      </c>
      <c r="O139" s="74"/>
      <c r="P139" s="74"/>
      <c r="Q139" s="74"/>
      <c r="R139" s="74"/>
      <c r="S139" s="74"/>
      <c r="T139" s="74"/>
      <c r="U139" s="74"/>
      <c r="V139" s="74"/>
      <c r="W139" s="74"/>
      <c r="X139" s="74"/>
      <c r="Y139" s="74"/>
      <c r="Z139" s="74"/>
    </row>
    <row r="140" spans="1:26" x14ac:dyDescent="0.25">
      <c r="A140" s="52" t="str">
        <f>CONCATENATE(C134," - ",D140,"%")</f>
        <v>H2 - 40%</v>
      </c>
      <c r="C140" s="123"/>
      <c r="D140" s="94">
        <v>40</v>
      </c>
      <c r="E140" s="64">
        <v>40</v>
      </c>
      <c r="F140" s="64">
        <v>40</v>
      </c>
      <c r="G140" s="64">
        <v>39.4</v>
      </c>
      <c r="H140" s="64">
        <v>40</v>
      </c>
      <c r="I140" s="64">
        <v>40</v>
      </c>
      <c r="J140" s="64">
        <v>40</v>
      </c>
      <c r="K140" s="64">
        <v>40</v>
      </c>
      <c r="L140" s="64">
        <v>40</v>
      </c>
      <c r="M140" s="64">
        <v>40</v>
      </c>
      <c r="N140" s="68">
        <v>40</v>
      </c>
      <c r="O140" s="74"/>
      <c r="P140" s="74"/>
      <c r="Q140" s="74"/>
      <c r="R140" s="74"/>
      <c r="S140" s="74"/>
      <c r="T140" s="74"/>
      <c r="U140" s="74"/>
      <c r="V140" s="74"/>
      <c r="W140" s="74"/>
      <c r="X140" s="74"/>
      <c r="Y140" s="74"/>
      <c r="Z140" s="74"/>
    </row>
    <row r="141" spans="1:26" x14ac:dyDescent="0.25">
      <c r="A141" s="52" t="str">
        <f>CONCATENATE(C134," - ",D141,"%")</f>
        <v>H2 - 50%</v>
      </c>
      <c r="C141" s="123"/>
      <c r="D141" s="94">
        <v>50</v>
      </c>
      <c r="E141" s="64" t="e">
        <v>#N/A</v>
      </c>
      <c r="F141" s="64" t="e">
        <v>#N/A</v>
      </c>
      <c r="G141" s="64" t="e">
        <v>#N/A</v>
      </c>
      <c r="H141" s="64" t="e">
        <v>#N/A</v>
      </c>
      <c r="I141" s="64" t="e">
        <v>#N/A</v>
      </c>
      <c r="J141" s="64">
        <v>40</v>
      </c>
      <c r="K141" s="64" t="e">
        <v>#N/A</v>
      </c>
      <c r="L141" s="64" t="e">
        <v>#N/A</v>
      </c>
      <c r="M141" s="64" t="e">
        <v>#N/A</v>
      </c>
      <c r="N141" s="68" t="e">
        <v>#N/A</v>
      </c>
      <c r="O141" s="74"/>
      <c r="P141" s="74"/>
      <c r="Q141" s="74"/>
      <c r="R141" s="74"/>
      <c r="S141" s="74"/>
      <c r="T141" s="74"/>
      <c r="U141" s="74"/>
      <c r="V141" s="74"/>
      <c r="W141" s="74"/>
      <c r="X141" s="74"/>
      <c r="Y141" s="74"/>
      <c r="Z141" s="74"/>
    </row>
    <row r="142" spans="1:26" ht="15.75" thickBot="1" x14ac:dyDescent="0.3">
      <c r="A142" s="52" t="str">
        <f>CONCATENATE(C134," - ",D142,"%")</f>
        <v>H2 - 60%</v>
      </c>
      <c r="C142" s="124"/>
      <c r="D142" s="95">
        <v>60</v>
      </c>
      <c r="E142" s="116" t="e">
        <v>#N/A</v>
      </c>
      <c r="F142" s="116">
        <v>40</v>
      </c>
      <c r="G142" s="116" t="e">
        <v>#N/A</v>
      </c>
      <c r="H142" s="116" t="e">
        <v>#N/A</v>
      </c>
      <c r="I142" s="116" t="e">
        <v>#N/A</v>
      </c>
      <c r="J142" s="116">
        <v>40</v>
      </c>
      <c r="K142" s="116" t="e">
        <v>#N/A</v>
      </c>
      <c r="L142" s="116" t="e">
        <v>#N/A</v>
      </c>
      <c r="M142" s="116" t="e">
        <v>#N/A</v>
      </c>
      <c r="N142" s="112" t="e">
        <v>#N/A</v>
      </c>
      <c r="O142" s="74"/>
      <c r="P142" s="74"/>
      <c r="Q142" s="74"/>
      <c r="R142" s="74"/>
      <c r="S142" s="74"/>
      <c r="T142" s="74"/>
      <c r="U142" s="74"/>
      <c r="V142" s="74"/>
      <c r="W142" s="74"/>
      <c r="X142" s="74"/>
      <c r="Y142" s="74"/>
      <c r="Z142" s="74"/>
    </row>
    <row r="143" spans="1:26" ht="19.5" thickBot="1" x14ac:dyDescent="0.35">
      <c r="C143" s="40" t="str">
        <f>List!$B$3</f>
        <v>Wobbe index</v>
      </c>
      <c r="D143" s="45" t="s">
        <v>190</v>
      </c>
      <c r="E143" s="41" t="e">
        <v>#N/A</v>
      </c>
      <c r="F143" s="41" t="e">
        <v>#N/A</v>
      </c>
      <c r="G143" s="41" t="e">
        <v>#N/A</v>
      </c>
      <c r="H143" s="41" t="e">
        <v>#N/A</v>
      </c>
      <c r="I143" s="41" t="e">
        <v>#N/A</v>
      </c>
      <c r="J143" s="41" t="e">
        <v>#N/A</v>
      </c>
      <c r="K143" s="41" t="e">
        <v>#N/A</v>
      </c>
      <c r="L143" s="41" t="e">
        <v>#N/A</v>
      </c>
      <c r="M143" s="41" t="e">
        <v>#N/A</v>
      </c>
      <c r="N143" s="41" t="e">
        <v>#N/A</v>
      </c>
      <c r="O143" s="73"/>
      <c r="P143" s="73"/>
      <c r="Q143" s="73"/>
      <c r="R143" s="73"/>
      <c r="S143" s="73"/>
      <c r="T143" s="73"/>
      <c r="U143" s="73"/>
      <c r="V143" s="73"/>
      <c r="W143" s="73"/>
      <c r="X143" s="73"/>
      <c r="Y143" s="73"/>
      <c r="Z143" s="73"/>
    </row>
    <row r="144" spans="1:26" x14ac:dyDescent="0.25">
      <c r="A144" s="52" t="str">
        <f>CONCATENATE(C143," - ",D144,"%")</f>
        <v>Wobbe index - 0%</v>
      </c>
      <c r="C144" s="122" t="s">
        <v>124</v>
      </c>
      <c r="D144" s="11">
        <v>0</v>
      </c>
      <c r="E144" s="20">
        <v>50.606323934612639</v>
      </c>
      <c r="F144" s="20">
        <v>50.606323934612639</v>
      </c>
      <c r="G144" s="20">
        <v>50.606298631444353</v>
      </c>
      <c r="H144" s="20">
        <v>50.606323934612639</v>
      </c>
      <c r="I144" s="20">
        <v>50.606323934612639</v>
      </c>
      <c r="J144" s="20">
        <v>45.714470083951518</v>
      </c>
      <c r="K144" s="20">
        <v>50.606323934612639</v>
      </c>
      <c r="L144" s="20">
        <v>50.606323934612639</v>
      </c>
      <c r="M144" s="20">
        <v>50.606323934612639</v>
      </c>
      <c r="N144" s="69">
        <v>50.606323934612639</v>
      </c>
      <c r="O144" s="74"/>
      <c r="P144" s="74"/>
      <c r="Q144" s="74"/>
      <c r="R144" s="74"/>
      <c r="S144" s="74"/>
      <c r="T144" s="74"/>
      <c r="U144" s="74"/>
      <c r="V144" s="74"/>
      <c r="W144" s="74"/>
      <c r="X144" s="74"/>
      <c r="Y144" s="74"/>
      <c r="Z144" s="74"/>
    </row>
    <row r="145" spans="1:26" x14ac:dyDescent="0.25">
      <c r="A145" s="52" t="str">
        <f>CONCATENATE(C143," - ",D145,"%")</f>
        <v>Wobbe index - 10%</v>
      </c>
      <c r="C145" s="123"/>
      <c r="D145" s="94">
        <v>10</v>
      </c>
      <c r="E145" s="64" t="e">
        <v>#N/A</v>
      </c>
      <c r="F145" s="64" t="e">
        <v>#N/A</v>
      </c>
      <c r="G145" s="64" t="e">
        <v>#N/A</v>
      </c>
      <c r="H145" s="64" t="e">
        <v>#N/A</v>
      </c>
      <c r="I145" s="64" t="e">
        <v>#N/A</v>
      </c>
      <c r="J145" s="64">
        <v>45.714470083951518</v>
      </c>
      <c r="K145" s="64" t="e">
        <v>#N/A</v>
      </c>
      <c r="L145" s="64" t="e">
        <v>#N/A</v>
      </c>
      <c r="M145" s="64" t="e">
        <v>#N/A</v>
      </c>
      <c r="N145" s="68" t="e">
        <v>#N/A</v>
      </c>
      <c r="O145" s="74"/>
      <c r="P145" s="74"/>
      <c r="Q145" s="74"/>
      <c r="R145" s="74"/>
      <c r="S145" s="74"/>
      <c r="T145" s="74"/>
      <c r="U145" s="74"/>
      <c r="V145" s="74"/>
      <c r="W145" s="74"/>
      <c r="X145" s="74"/>
      <c r="Y145" s="74"/>
      <c r="Z145" s="74"/>
    </row>
    <row r="146" spans="1:26" x14ac:dyDescent="0.25">
      <c r="A146" s="52" t="str">
        <f>CONCATENATE(C143," - ",D146,"%")</f>
        <v>Wobbe index - 20%</v>
      </c>
      <c r="C146" s="123"/>
      <c r="D146" s="94">
        <v>20</v>
      </c>
      <c r="E146" s="64" t="e">
        <v>#N/A</v>
      </c>
      <c r="F146" s="64" t="e">
        <v>#N/A</v>
      </c>
      <c r="G146" s="64" t="e">
        <v>#N/A</v>
      </c>
      <c r="H146" s="64" t="e">
        <v>#N/A</v>
      </c>
      <c r="I146" s="64" t="e">
        <v>#N/A</v>
      </c>
      <c r="J146" s="64">
        <v>45.714470083951518</v>
      </c>
      <c r="K146" s="64" t="e">
        <v>#N/A</v>
      </c>
      <c r="L146" s="64" t="e">
        <v>#N/A</v>
      </c>
      <c r="M146" s="64" t="e">
        <v>#N/A</v>
      </c>
      <c r="N146" s="68" t="e">
        <v>#N/A</v>
      </c>
      <c r="O146" s="74"/>
      <c r="P146" s="74"/>
      <c r="Q146" s="74"/>
      <c r="R146" s="74"/>
      <c r="S146" s="74"/>
      <c r="T146" s="74"/>
      <c r="U146" s="74"/>
      <c r="V146" s="74"/>
      <c r="W146" s="74"/>
      <c r="X146" s="74"/>
      <c r="Y146" s="74"/>
      <c r="Z146" s="74"/>
    </row>
    <row r="147" spans="1:26" x14ac:dyDescent="0.25">
      <c r="A147" s="52" t="str">
        <f>CONCATENATE(C143," - ",D147,"%")</f>
        <v>Wobbe index - 23%</v>
      </c>
      <c r="C147" s="123"/>
      <c r="D147" s="94">
        <v>23</v>
      </c>
      <c r="E147" s="64">
        <v>47.777573656261602</v>
      </c>
      <c r="F147" s="64">
        <v>47.777573656261602</v>
      </c>
      <c r="G147" s="64">
        <v>47.752987981594693</v>
      </c>
      <c r="H147" s="64">
        <v>47.777573656261602</v>
      </c>
      <c r="I147" s="64">
        <v>47.59336825146751</v>
      </c>
      <c r="J147" s="64">
        <v>45.714470083951518</v>
      </c>
      <c r="K147" s="64">
        <v>47.777573656261602</v>
      </c>
      <c r="L147" s="64">
        <v>47.777573656261602</v>
      </c>
      <c r="M147" s="64">
        <v>47.777573656261602</v>
      </c>
      <c r="N147" s="68">
        <v>47.777573656261602</v>
      </c>
      <c r="O147" s="74"/>
      <c r="P147" s="74"/>
      <c r="Q147" s="74"/>
      <c r="R147" s="74"/>
      <c r="S147" s="74"/>
      <c r="T147" s="74"/>
      <c r="U147" s="74"/>
      <c r="V147" s="74"/>
      <c r="W147" s="74"/>
      <c r="X147" s="74"/>
      <c r="Y147" s="74"/>
      <c r="Z147" s="74"/>
    </row>
    <row r="148" spans="1:26" x14ac:dyDescent="0.25">
      <c r="A148" s="52" t="str">
        <f>CONCATENATE(C143," - ",D148,"%")</f>
        <v>Wobbe index - 30%</v>
      </c>
      <c r="C148" s="123"/>
      <c r="D148" s="94">
        <v>30</v>
      </c>
      <c r="E148" s="64" t="e">
        <v>#N/A</v>
      </c>
      <c r="F148" s="64" t="e">
        <v>#N/A</v>
      </c>
      <c r="G148" s="64" t="e">
        <v>#N/A</v>
      </c>
      <c r="H148" s="64" t="e">
        <v>#N/A</v>
      </c>
      <c r="I148" s="64" t="e">
        <v>#N/A</v>
      </c>
      <c r="J148" s="64">
        <v>45.714470083951518</v>
      </c>
      <c r="K148" s="64" t="e">
        <v>#N/A</v>
      </c>
      <c r="L148" s="64" t="e">
        <v>#N/A</v>
      </c>
      <c r="M148" s="64" t="e">
        <v>#N/A</v>
      </c>
      <c r="N148" s="68" t="e">
        <v>#N/A</v>
      </c>
      <c r="O148" s="74"/>
      <c r="P148" s="74"/>
      <c r="Q148" s="74"/>
      <c r="R148" s="74"/>
      <c r="S148" s="74"/>
      <c r="T148" s="74"/>
      <c r="U148" s="74"/>
      <c r="V148" s="74"/>
      <c r="W148" s="74"/>
      <c r="X148" s="74"/>
      <c r="Y148" s="74"/>
      <c r="Z148" s="74"/>
    </row>
    <row r="149" spans="1:26" x14ac:dyDescent="0.25">
      <c r="A149" s="52" t="str">
        <f>CONCATENATE(C143," - ",D149,"%")</f>
        <v>Wobbe index - 40%</v>
      </c>
      <c r="C149" s="123"/>
      <c r="D149" s="94">
        <v>40</v>
      </c>
      <c r="E149" s="64">
        <v>45.714470083951518</v>
      </c>
      <c r="F149" s="64">
        <v>45.714470083951518</v>
      </c>
      <c r="G149" s="64">
        <v>45.785777521781952</v>
      </c>
      <c r="H149" s="64">
        <v>45.714470083951518</v>
      </c>
      <c r="I149" s="64">
        <v>45.492682952164991</v>
      </c>
      <c r="J149" s="64">
        <v>45.714470083951518</v>
      </c>
      <c r="K149" s="64">
        <v>45.714470083951518</v>
      </c>
      <c r="L149" s="64">
        <v>45.714470083951518</v>
      </c>
      <c r="M149" s="64">
        <v>45.714470083951518</v>
      </c>
      <c r="N149" s="68">
        <v>45.714470083951518</v>
      </c>
      <c r="O149" s="74"/>
      <c r="P149" s="74"/>
      <c r="Q149" s="74"/>
      <c r="R149" s="74"/>
      <c r="S149" s="74"/>
      <c r="T149" s="74"/>
      <c r="U149" s="74"/>
      <c r="V149" s="74"/>
      <c r="W149" s="74"/>
      <c r="X149" s="74"/>
      <c r="Y149" s="74"/>
      <c r="Z149" s="74"/>
    </row>
    <row r="150" spans="1:26" x14ac:dyDescent="0.25">
      <c r="A150" s="52" t="str">
        <f>CONCATENATE(C143," - ",D150,"%")</f>
        <v>Wobbe index - 50%</v>
      </c>
      <c r="C150" s="123"/>
      <c r="D150" s="94">
        <v>50</v>
      </c>
      <c r="E150" s="64" t="e">
        <v>#N/A</v>
      </c>
      <c r="F150" s="64" t="e">
        <v>#N/A</v>
      </c>
      <c r="G150" s="64" t="e">
        <v>#N/A</v>
      </c>
      <c r="H150" s="64" t="e">
        <v>#N/A</v>
      </c>
      <c r="I150" s="64" t="e">
        <v>#N/A</v>
      </c>
      <c r="J150" s="64">
        <v>45.714470083951518</v>
      </c>
      <c r="K150" s="64" t="e">
        <v>#N/A</v>
      </c>
      <c r="L150" s="64" t="e">
        <v>#N/A</v>
      </c>
      <c r="M150" s="64" t="e">
        <v>#N/A</v>
      </c>
      <c r="N150" s="68" t="e">
        <v>#N/A</v>
      </c>
      <c r="O150" s="74"/>
      <c r="P150" s="74"/>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6" t="e">
        <v>#N/A</v>
      </c>
      <c r="F151" s="116">
        <v>45.714470083951518</v>
      </c>
      <c r="G151" s="116" t="e">
        <v>#N/A</v>
      </c>
      <c r="H151" s="116" t="e">
        <v>#N/A</v>
      </c>
      <c r="I151" s="116" t="e">
        <v>#N/A</v>
      </c>
      <c r="J151" s="116">
        <v>45.714470083951518</v>
      </c>
      <c r="K151" s="116" t="e">
        <v>#N/A</v>
      </c>
      <c r="L151" s="116" t="e">
        <v>#N/A</v>
      </c>
      <c r="M151" s="116" t="e">
        <v>#N/A</v>
      </c>
      <c r="N151" s="112" t="e">
        <v>#N/A</v>
      </c>
      <c r="O151" s="74"/>
      <c r="P151" s="74"/>
      <c r="Q151" s="74"/>
      <c r="R151" s="74"/>
      <c r="S151" s="74"/>
      <c r="T151" s="74"/>
      <c r="U151" s="74"/>
      <c r="V151" s="74"/>
      <c r="W151" s="74"/>
      <c r="X151" s="74"/>
      <c r="Y151" s="74"/>
      <c r="Z151" s="74"/>
    </row>
    <row r="152" spans="1:26" ht="19.5" thickBot="1" x14ac:dyDescent="0.35">
      <c r="C152" s="40" t="str">
        <f>List!$B$4</f>
        <v>Efficiency (Hi)</v>
      </c>
      <c r="D152" s="45" t="s">
        <v>192</v>
      </c>
      <c r="E152" s="41" t="e">
        <v>#N/A</v>
      </c>
      <c r="F152" s="41" t="e">
        <v>#N/A</v>
      </c>
      <c r="G152" s="41" t="e">
        <v>#N/A</v>
      </c>
      <c r="H152" s="41" t="e">
        <v>#N/A</v>
      </c>
      <c r="I152" s="41" t="e">
        <v>#N/A</v>
      </c>
      <c r="J152" s="41" t="e">
        <v>#N/A</v>
      </c>
      <c r="K152" s="41" t="e">
        <v>#N/A</v>
      </c>
      <c r="L152" s="41" t="e">
        <v>#N/A</v>
      </c>
      <c r="M152" s="41" t="e">
        <v>#N/A</v>
      </c>
      <c r="N152" s="41" t="e">
        <v>#N/A</v>
      </c>
      <c r="O152" s="73"/>
      <c r="P152" s="73"/>
      <c r="Q152" s="73"/>
      <c r="R152" s="73"/>
      <c r="S152" s="73"/>
      <c r="T152" s="73"/>
      <c r="U152" s="73"/>
      <c r="V152" s="73"/>
      <c r="W152" s="73"/>
      <c r="X152" s="73"/>
      <c r="Y152" s="73"/>
      <c r="Z152" s="73"/>
    </row>
    <row r="153" spans="1:26" x14ac:dyDescent="0.25">
      <c r="A153" s="52" t="str">
        <f>CONCATENATE(C152," - ",D153,"%")</f>
        <v>Efficiency (Hi) - 0%</v>
      </c>
      <c r="C153" s="122" t="s">
        <v>124</v>
      </c>
      <c r="D153" s="11">
        <v>0</v>
      </c>
      <c r="E153" s="20" t="e">
        <v>#N/A</v>
      </c>
      <c r="F153" s="20" t="e">
        <v>#N/A</v>
      </c>
      <c r="G153" s="20" t="e">
        <v>#N/A</v>
      </c>
      <c r="H153" s="20" t="e">
        <v>#N/A</v>
      </c>
      <c r="I153" s="20" t="e">
        <v>#N/A</v>
      </c>
      <c r="J153" s="20" t="e">
        <v>#N/A</v>
      </c>
      <c r="K153" s="20" t="e">
        <v>#N/A</v>
      </c>
      <c r="L153" s="20" t="e">
        <v>#N/A</v>
      </c>
      <c r="M153" s="20" t="e">
        <v>#N/A</v>
      </c>
      <c r="N153" s="69" t="e">
        <v>#N/A</v>
      </c>
      <c r="O153" s="74"/>
      <c r="P153" s="74"/>
      <c r="Q153" s="74"/>
      <c r="R153" s="74"/>
      <c r="S153" s="74"/>
      <c r="T153" s="74"/>
      <c r="U153" s="74"/>
      <c r="V153" s="74"/>
      <c r="W153" s="74"/>
      <c r="X153" s="74"/>
      <c r="Y153" s="74"/>
      <c r="Z153" s="74"/>
    </row>
    <row r="154" spans="1:26" x14ac:dyDescent="0.25">
      <c r="A154" s="52" t="str">
        <f>CONCATENATE(C152," - ",D154,"%")</f>
        <v>Efficiency (Hi) - 10%</v>
      </c>
      <c r="C154" s="123"/>
      <c r="D154" s="94">
        <v>10</v>
      </c>
      <c r="E154" s="64" t="e">
        <v>#N/A</v>
      </c>
      <c r="F154" s="64" t="e">
        <v>#N/A</v>
      </c>
      <c r="G154" s="64" t="e">
        <v>#N/A</v>
      </c>
      <c r="H154" s="64" t="e">
        <v>#N/A</v>
      </c>
      <c r="I154" s="64" t="e">
        <v>#N/A</v>
      </c>
      <c r="J154" s="64" t="e">
        <v>#N/A</v>
      </c>
      <c r="K154" s="64" t="e">
        <v>#N/A</v>
      </c>
      <c r="L154" s="64" t="e">
        <v>#N/A</v>
      </c>
      <c r="M154" s="64" t="e">
        <v>#N/A</v>
      </c>
      <c r="N154" s="68" t="e">
        <v>#N/A</v>
      </c>
      <c r="O154" s="74"/>
      <c r="P154" s="74"/>
      <c r="Q154" s="74"/>
      <c r="R154" s="74"/>
      <c r="S154" s="74"/>
      <c r="T154" s="74"/>
      <c r="U154" s="74"/>
      <c r="V154" s="74"/>
      <c r="W154" s="74"/>
      <c r="X154" s="74"/>
      <c r="Y154" s="74"/>
      <c r="Z154" s="74"/>
    </row>
    <row r="155" spans="1:26" x14ac:dyDescent="0.25">
      <c r="A155" s="52" t="str">
        <f>CONCATENATE(C152," - ",D155,"%")</f>
        <v>Efficiency (Hi) - 20%</v>
      </c>
      <c r="C155" s="123"/>
      <c r="D155" s="94">
        <v>20</v>
      </c>
      <c r="E155" s="64" t="e">
        <v>#N/A</v>
      </c>
      <c r="F155" s="64" t="e">
        <v>#N/A</v>
      </c>
      <c r="G155" s="64" t="e">
        <v>#N/A</v>
      </c>
      <c r="H155" s="64" t="e">
        <v>#N/A</v>
      </c>
      <c r="I155" s="64" t="e">
        <v>#N/A</v>
      </c>
      <c r="J155" s="64" t="e">
        <v>#N/A</v>
      </c>
      <c r="K155" s="64" t="e">
        <v>#N/A</v>
      </c>
      <c r="L155" s="64" t="e">
        <v>#N/A</v>
      </c>
      <c r="M155" s="64" t="e">
        <v>#N/A</v>
      </c>
      <c r="N155" s="68" t="e">
        <v>#N/A</v>
      </c>
      <c r="O155" s="74"/>
      <c r="P155" s="74"/>
      <c r="Q155" s="74"/>
      <c r="R155" s="74"/>
      <c r="S155" s="74"/>
      <c r="T155" s="74"/>
      <c r="U155" s="74"/>
      <c r="V155" s="74"/>
      <c r="W155" s="74"/>
      <c r="X155" s="74"/>
      <c r="Y155" s="74"/>
      <c r="Z155" s="74"/>
    </row>
    <row r="156" spans="1:26" x14ac:dyDescent="0.25">
      <c r="A156" s="52" t="str">
        <f>CONCATENATE(C152," - ",D156,"%")</f>
        <v>Efficiency (Hi) - 23%</v>
      </c>
      <c r="C156" s="123"/>
      <c r="D156" s="94">
        <v>23</v>
      </c>
      <c r="E156" s="64" t="e">
        <v>#N/A</v>
      </c>
      <c r="F156" s="64" t="e">
        <v>#N/A</v>
      </c>
      <c r="G156" s="64" t="e">
        <v>#N/A</v>
      </c>
      <c r="H156" s="64" t="e">
        <v>#N/A</v>
      </c>
      <c r="I156" s="64" t="e">
        <v>#N/A</v>
      </c>
      <c r="J156" s="64" t="e">
        <v>#N/A</v>
      </c>
      <c r="K156" s="64" t="e">
        <v>#N/A</v>
      </c>
      <c r="L156" s="64" t="e">
        <v>#N/A</v>
      </c>
      <c r="M156" s="64" t="e">
        <v>#N/A</v>
      </c>
      <c r="N156" s="68" t="e">
        <v>#N/A</v>
      </c>
      <c r="O156" s="74"/>
      <c r="P156" s="74"/>
      <c r="Q156" s="74"/>
      <c r="R156" s="74"/>
      <c r="S156" s="74"/>
      <c r="T156" s="74"/>
      <c r="U156" s="74"/>
      <c r="V156" s="74"/>
      <c r="W156" s="74"/>
      <c r="X156" s="74"/>
      <c r="Y156" s="74"/>
      <c r="Z156" s="74"/>
    </row>
    <row r="157" spans="1:26" x14ac:dyDescent="0.25">
      <c r="A157" s="52" t="str">
        <f>CONCATENATE(C152," - ",D157,"%")</f>
        <v>Efficiency (Hi) - 30%</v>
      </c>
      <c r="C157" s="123"/>
      <c r="D157" s="94">
        <v>30</v>
      </c>
      <c r="E157" s="64" t="e">
        <v>#N/A</v>
      </c>
      <c r="F157" s="64" t="e">
        <v>#N/A</v>
      </c>
      <c r="G157" s="64" t="e">
        <v>#N/A</v>
      </c>
      <c r="H157" s="64" t="e">
        <v>#N/A</v>
      </c>
      <c r="I157" s="64" t="e">
        <v>#N/A</v>
      </c>
      <c r="J157" s="64" t="e">
        <v>#N/A</v>
      </c>
      <c r="K157" s="64" t="e">
        <v>#N/A</v>
      </c>
      <c r="L157" s="64" t="e">
        <v>#N/A</v>
      </c>
      <c r="M157" s="64" t="e">
        <v>#N/A</v>
      </c>
      <c r="N157" s="68" t="e">
        <v>#N/A</v>
      </c>
      <c r="O157" s="74"/>
      <c r="P157" s="74"/>
      <c r="Q157" s="74"/>
      <c r="R157" s="74"/>
      <c r="S157" s="74"/>
      <c r="T157" s="74"/>
      <c r="U157" s="74"/>
      <c r="V157" s="74"/>
      <c r="W157" s="74"/>
      <c r="X157" s="74"/>
      <c r="Y157" s="74"/>
      <c r="Z157" s="74"/>
    </row>
    <row r="158" spans="1:26" x14ac:dyDescent="0.25">
      <c r="A158" s="52" t="str">
        <f>CONCATENATE(C152," - ",D158,"%")</f>
        <v>Efficiency (Hi) - 40%</v>
      </c>
      <c r="C158" s="123"/>
      <c r="D158" s="94">
        <v>40</v>
      </c>
      <c r="E158" s="64" t="e">
        <v>#N/A</v>
      </c>
      <c r="F158" s="64" t="e">
        <v>#N/A</v>
      </c>
      <c r="G158" s="64" t="e">
        <v>#N/A</v>
      </c>
      <c r="H158" s="64" t="e">
        <v>#N/A</v>
      </c>
      <c r="I158" s="64" t="e">
        <v>#N/A</v>
      </c>
      <c r="J158" s="64" t="e">
        <v>#N/A</v>
      </c>
      <c r="K158" s="64" t="e">
        <v>#N/A</v>
      </c>
      <c r="L158" s="64" t="e">
        <v>#N/A</v>
      </c>
      <c r="M158" s="64" t="e">
        <v>#N/A</v>
      </c>
      <c r="N158" s="68" t="e">
        <v>#N/A</v>
      </c>
      <c r="O158" s="74"/>
      <c r="P158" s="74"/>
      <c r="Q158" s="74"/>
      <c r="R158" s="74"/>
      <c r="S158" s="74"/>
      <c r="T158" s="74"/>
      <c r="U158" s="74"/>
      <c r="V158" s="74"/>
      <c r="W158" s="74"/>
      <c r="X158" s="74"/>
      <c r="Y158" s="74"/>
      <c r="Z158" s="74"/>
    </row>
    <row r="159" spans="1:26" x14ac:dyDescent="0.25">
      <c r="A159" s="52" t="str">
        <f>CONCATENATE(C152," - ",D159,"%")</f>
        <v>Efficiency (Hi) - 50%</v>
      </c>
      <c r="C159" s="123"/>
      <c r="D159" s="94">
        <v>50</v>
      </c>
      <c r="E159" s="64" t="e">
        <v>#N/A</v>
      </c>
      <c r="F159" s="64" t="e">
        <v>#N/A</v>
      </c>
      <c r="G159" s="64" t="e">
        <v>#N/A</v>
      </c>
      <c r="H159" s="64" t="e">
        <v>#N/A</v>
      </c>
      <c r="I159" s="64" t="e">
        <v>#N/A</v>
      </c>
      <c r="J159" s="64" t="e">
        <v>#N/A</v>
      </c>
      <c r="K159" s="64" t="e">
        <v>#N/A</v>
      </c>
      <c r="L159" s="64" t="e">
        <v>#N/A</v>
      </c>
      <c r="M159" s="64" t="e">
        <v>#N/A</v>
      </c>
      <c r="N159" s="68" t="e">
        <v>#N/A</v>
      </c>
      <c r="O159" s="74"/>
      <c r="P159" s="74"/>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6" t="e">
        <v>#N/A</v>
      </c>
      <c r="F160" s="116" t="e">
        <v>#N/A</v>
      </c>
      <c r="G160" s="116" t="e">
        <v>#N/A</v>
      </c>
      <c r="H160" s="116" t="e">
        <v>#N/A</v>
      </c>
      <c r="I160" s="116" t="e">
        <v>#N/A</v>
      </c>
      <c r="J160" s="116" t="e">
        <v>#N/A</v>
      </c>
      <c r="K160" s="116" t="e">
        <v>#N/A</v>
      </c>
      <c r="L160" s="116" t="e">
        <v>#N/A</v>
      </c>
      <c r="M160" s="116" t="e">
        <v>#N/A</v>
      </c>
      <c r="N160" s="112" t="e">
        <v>#N/A</v>
      </c>
      <c r="O160" s="74"/>
      <c r="P160" s="74"/>
      <c r="Q160" s="74"/>
      <c r="R160" s="74"/>
      <c r="S160" s="74"/>
      <c r="T160" s="74"/>
      <c r="U160" s="74"/>
      <c r="V160" s="74"/>
      <c r="W160" s="74"/>
      <c r="X160" s="74"/>
      <c r="Y160" s="74"/>
      <c r="Z160" s="74"/>
    </row>
    <row r="161" spans="1:26" ht="19.5" thickBot="1" x14ac:dyDescent="0.35">
      <c r="C161" s="40" t="str">
        <f>List!$B$7</f>
        <v>CO emissions</v>
      </c>
      <c r="D161" s="45" t="s">
        <v>193</v>
      </c>
      <c r="E161" s="41" t="e">
        <v>#N/A</v>
      </c>
      <c r="F161" s="41" t="e">
        <v>#N/A</v>
      </c>
      <c r="G161" s="41" t="e">
        <v>#N/A</v>
      </c>
      <c r="H161" s="41" t="e">
        <v>#N/A</v>
      </c>
      <c r="I161" s="41" t="e">
        <v>#N/A</v>
      </c>
      <c r="J161" s="41" t="e">
        <v>#N/A</v>
      </c>
      <c r="K161" s="41" t="e">
        <v>#N/A</v>
      </c>
      <c r="L161" s="41" t="e">
        <v>#N/A</v>
      </c>
      <c r="M161" s="41" t="e">
        <v>#N/A</v>
      </c>
      <c r="N161" s="41" t="e">
        <v>#N/A</v>
      </c>
      <c r="O161" s="73"/>
      <c r="P161" s="73"/>
      <c r="Q161" s="73"/>
      <c r="R161" s="73"/>
      <c r="S161" s="73"/>
      <c r="T161" s="73"/>
      <c r="U161" s="73"/>
      <c r="V161" s="73"/>
      <c r="W161" s="73"/>
      <c r="X161" s="73"/>
      <c r="Y161" s="73"/>
      <c r="Z161" s="73"/>
    </row>
    <row r="162" spans="1:26" x14ac:dyDescent="0.25">
      <c r="A162" s="52" t="str">
        <f>CONCATENATE(C161," - ",D162,"%")</f>
        <v>CO emissions - 0%</v>
      </c>
      <c r="C162" s="122" t="s">
        <v>124</v>
      </c>
      <c r="D162" s="11">
        <v>0</v>
      </c>
      <c r="E162" s="20">
        <v>10.147500000000001</v>
      </c>
      <c r="F162" s="20">
        <v>14.860099999999999</v>
      </c>
      <c r="G162" s="20">
        <v>3.1012385991073335</v>
      </c>
      <c r="H162" s="20">
        <v>24.003120174752393</v>
      </c>
      <c r="I162" s="20">
        <v>7.7930727190280384</v>
      </c>
      <c r="J162" s="20" t="e">
        <v>#N/A</v>
      </c>
      <c r="K162" s="20">
        <v>80.953521126760577</v>
      </c>
      <c r="L162" s="20">
        <v>54.001399999999997</v>
      </c>
      <c r="M162" s="20">
        <v>538.25900000000001</v>
      </c>
      <c r="N162" s="69" t="e">
        <v>#N/A</v>
      </c>
      <c r="O162" s="74"/>
      <c r="P162" s="74"/>
      <c r="Q162" s="74"/>
      <c r="R162" s="74"/>
      <c r="S162" s="74"/>
      <c r="T162" s="74"/>
      <c r="U162" s="74"/>
      <c r="V162" s="74"/>
      <c r="W162" s="74"/>
      <c r="X162" s="74"/>
      <c r="Y162" s="74"/>
      <c r="Z162" s="74"/>
    </row>
    <row r="163" spans="1:26" x14ac:dyDescent="0.25">
      <c r="A163" s="52" t="str">
        <f>CONCATENATE(C161," - ",D163,"%")</f>
        <v>CO emissions - 10%</v>
      </c>
      <c r="C163" s="123"/>
      <c r="D163" s="94">
        <v>10</v>
      </c>
      <c r="E163" s="64" t="e">
        <v>#N/A</v>
      </c>
      <c r="F163" s="64" t="e">
        <v>#N/A</v>
      </c>
      <c r="G163" s="64" t="e">
        <v>#N/A</v>
      </c>
      <c r="H163" s="64" t="e">
        <v>#N/A</v>
      </c>
      <c r="I163" s="64" t="e">
        <v>#N/A</v>
      </c>
      <c r="J163" s="64" t="e">
        <v>#N/A</v>
      </c>
      <c r="K163" s="64" t="e">
        <v>#N/A</v>
      </c>
      <c r="L163" s="64" t="e">
        <v>#N/A</v>
      </c>
      <c r="M163" s="64" t="e">
        <v>#N/A</v>
      </c>
      <c r="N163" s="68" t="e">
        <v>#N/A</v>
      </c>
      <c r="O163" s="74"/>
      <c r="P163" s="74"/>
      <c r="Q163" s="74"/>
      <c r="R163" s="74"/>
      <c r="S163" s="74"/>
      <c r="T163" s="74"/>
      <c r="U163" s="74"/>
      <c r="V163" s="74"/>
      <c r="W163" s="74"/>
      <c r="X163" s="74"/>
      <c r="Y163" s="74"/>
      <c r="Z163" s="74"/>
    </row>
    <row r="164" spans="1:26" x14ac:dyDescent="0.25">
      <c r="A164" s="52" t="str">
        <f>CONCATENATE(C161," - ",D164,"%")</f>
        <v>CO emissions - 20%</v>
      </c>
      <c r="C164" s="123"/>
      <c r="D164" s="94">
        <v>20</v>
      </c>
      <c r="E164" s="64" t="e">
        <v>#N/A</v>
      </c>
      <c r="F164" s="64" t="e">
        <v>#N/A</v>
      </c>
      <c r="G164" s="64" t="e">
        <v>#N/A</v>
      </c>
      <c r="H164" s="64" t="e">
        <v>#N/A</v>
      </c>
      <c r="I164" s="64" t="e">
        <v>#N/A</v>
      </c>
      <c r="J164" s="64" t="e">
        <v>#N/A</v>
      </c>
      <c r="K164" s="64" t="e">
        <v>#N/A</v>
      </c>
      <c r="L164" s="64" t="e">
        <v>#N/A</v>
      </c>
      <c r="M164" s="64" t="e">
        <v>#N/A</v>
      </c>
      <c r="N164" s="68" t="e">
        <v>#N/A</v>
      </c>
      <c r="O164" s="74"/>
      <c r="P164" s="74"/>
      <c r="Q164" s="74"/>
      <c r="R164" s="74"/>
      <c r="S164" s="74"/>
      <c r="T164" s="74"/>
      <c r="U164" s="74"/>
      <c r="V164" s="74"/>
      <c r="W164" s="74"/>
      <c r="X164" s="74"/>
      <c r="Y164" s="74"/>
      <c r="Z164" s="74"/>
    </row>
    <row r="165" spans="1:26" x14ac:dyDescent="0.25">
      <c r="A165" s="52" t="str">
        <f>CONCATENATE(C161," - ",D165,"%")</f>
        <v>CO emissions - 23%</v>
      </c>
      <c r="C165" s="123"/>
      <c r="D165" s="94">
        <v>23</v>
      </c>
      <c r="E165" s="64">
        <v>18.8596</v>
      </c>
      <c r="F165" s="64">
        <v>13.1736</v>
      </c>
      <c r="G165" s="64">
        <v>3.1470851601592056</v>
      </c>
      <c r="H165" s="64">
        <v>28.539968352822754</v>
      </c>
      <c r="I165" s="64">
        <v>5.722499559273289</v>
      </c>
      <c r="J165" s="64" t="e">
        <v>#N/A</v>
      </c>
      <c r="K165" s="64">
        <v>82.049044585987247</v>
      </c>
      <c r="L165" s="64">
        <v>102.20740000000001</v>
      </c>
      <c r="M165" s="64">
        <v>360.85160000000002</v>
      </c>
      <c r="N165" s="68" t="e">
        <v>#N/A</v>
      </c>
      <c r="O165" s="74"/>
      <c r="P165" s="74"/>
      <c r="Q165" s="74"/>
      <c r="R165" s="74"/>
      <c r="S165" s="74"/>
      <c r="T165" s="74"/>
      <c r="U165" s="74"/>
      <c r="V165" s="74"/>
      <c r="W165" s="74"/>
      <c r="X165" s="74"/>
      <c r="Y165" s="74"/>
      <c r="Z165" s="74"/>
    </row>
    <row r="166" spans="1:26" x14ac:dyDescent="0.25">
      <c r="A166" s="52" t="str">
        <f>CONCATENATE(C161," - ",D166,"%")</f>
        <v>CO emissions - 30%</v>
      </c>
      <c r="C166" s="123"/>
      <c r="D166" s="94">
        <v>30</v>
      </c>
      <c r="E166" s="64" t="e">
        <v>#N/A</v>
      </c>
      <c r="F166" s="64" t="e">
        <v>#N/A</v>
      </c>
      <c r="G166" s="64" t="e">
        <v>#N/A</v>
      </c>
      <c r="H166" s="64" t="e">
        <v>#N/A</v>
      </c>
      <c r="I166" s="64" t="e">
        <v>#N/A</v>
      </c>
      <c r="J166" s="64" t="e">
        <v>#N/A</v>
      </c>
      <c r="K166" s="64" t="e">
        <v>#N/A</v>
      </c>
      <c r="L166" s="64" t="e">
        <v>#N/A</v>
      </c>
      <c r="M166" s="64" t="e">
        <v>#N/A</v>
      </c>
      <c r="N166" s="68" t="e">
        <v>#N/A</v>
      </c>
      <c r="O166" s="74"/>
      <c r="P166" s="74"/>
      <c r="Q166" s="74"/>
      <c r="R166" s="74"/>
      <c r="S166" s="74"/>
      <c r="T166" s="74"/>
      <c r="U166" s="74"/>
      <c r="V166" s="74"/>
      <c r="W166" s="74"/>
      <c r="X166" s="74"/>
      <c r="Y166" s="74"/>
      <c r="Z166" s="74"/>
    </row>
    <row r="167" spans="1:26" x14ac:dyDescent="0.25">
      <c r="A167" s="52" t="str">
        <f>CONCATENATE(C161," - ",D167,"%")</f>
        <v>CO emissions - 40%</v>
      </c>
      <c r="C167" s="123"/>
      <c r="D167" s="94">
        <v>40</v>
      </c>
      <c r="E167" s="64">
        <v>9.8603000000000005</v>
      </c>
      <c r="F167" s="64">
        <v>13.398300000000001</v>
      </c>
      <c r="G167" s="64">
        <v>0.78411783456929762</v>
      </c>
      <c r="H167" s="64">
        <v>35.71617758357003</v>
      </c>
      <c r="I167" s="64">
        <v>4.5688531052236572</v>
      </c>
      <c r="J167" s="64" t="e">
        <v>#N/A</v>
      </c>
      <c r="K167" s="64">
        <v>96.321428571428569</v>
      </c>
      <c r="L167" s="64">
        <v>109.8074</v>
      </c>
      <c r="M167" s="64">
        <v>255.48580000000001</v>
      </c>
      <c r="N167" s="68" t="e">
        <v>#N/A</v>
      </c>
      <c r="O167" s="74"/>
      <c r="P167" s="74"/>
      <c r="Q167" s="74"/>
      <c r="R167" s="74"/>
      <c r="S167" s="74"/>
      <c r="T167" s="74"/>
      <c r="U167" s="74"/>
      <c r="V167" s="74"/>
      <c r="W167" s="74"/>
      <c r="X167" s="74"/>
      <c r="Y167" s="74"/>
      <c r="Z167" s="74"/>
    </row>
    <row r="168" spans="1:26" x14ac:dyDescent="0.25">
      <c r="A168" s="52" t="str">
        <f>CONCATENATE(C161," - ",D168,"%")</f>
        <v>CO emissions - 50%</v>
      </c>
      <c r="C168" s="123"/>
      <c r="D168" s="94">
        <v>50</v>
      </c>
      <c r="E168" s="64" t="e">
        <v>#N/A</v>
      </c>
      <c r="F168" s="64" t="e">
        <v>#N/A</v>
      </c>
      <c r="G168" s="64" t="e">
        <v>#N/A</v>
      </c>
      <c r="H168" s="64" t="e">
        <v>#N/A</v>
      </c>
      <c r="I168" s="64" t="e">
        <v>#N/A</v>
      </c>
      <c r="J168" s="64" t="e">
        <v>#N/A</v>
      </c>
      <c r="K168" s="64" t="e">
        <v>#N/A</v>
      </c>
      <c r="L168" s="64" t="e">
        <v>#N/A</v>
      </c>
      <c r="M168" s="64" t="e">
        <v>#N/A</v>
      </c>
      <c r="N168" s="68" t="e">
        <v>#N/A</v>
      </c>
      <c r="O168" s="74"/>
      <c r="P168" s="74"/>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6" t="e">
        <v>#N/A</v>
      </c>
      <c r="F169" s="116" t="e">
        <v>#N/A</v>
      </c>
      <c r="G169" s="116" t="e">
        <v>#N/A</v>
      </c>
      <c r="H169" s="116" t="e">
        <v>#N/A</v>
      </c>
      <c r="I169" s="116" t="e">
        <v>#N/A</v>
      </c>
      <c r="J169" s="116" t="e">
        <v>#N/A</v>
      </c>
      <c r="K169" s="116" t="e">
        <v>#N/A</v>
      </c>
      <c r="L169" s="116" t="e">
        <v>#N/A</v>
      </c>
      <c r="M169" s="116" t="e">
        <v>#N/A</v>
      </c>
      <c r="N169" s="112" t="e">
        <v>#N/A</v>
      </c>
      <c r="O169" s="74"/>
      <c r="P169" s="74"/>
      <c r="Q169" s="74"/>
      <c r="R169" s="74"/>
      <c r="S169" s="74"/>
      <c r="T169" s="74"/>
      <c r="U169" s="74"/>
      <c r="V169" s="74"/>
      <c r="W169" s="74"/>
      <c r="X169" s="74"/>
      <c r="Y169" s="74"/>
      <c r="Z169" s="74"/>
    </row>
    <row r="170" spans="1:26" ht="19.5" thickBot="1" x14ac:dyDescent="0.35">
      <c r="C170" s="40" t="str">
        <f>List!$B$8</f>
        <v>NOx emissions</v>
      </c>
      <c r="D170" s="45" t="s">
        <v>193</v>
      </c>
      <c r="E170" s="41" t="e">
        <v>#N/A</v>
      </c>
      <c r="F170" s="41" t="e">
        <v>#N/A</v>
      </c>
      <c r="G170" s="41" t="e">
        <v>#N/A</v>
      </c>
      <c r="H170" s="41" t="e">
        <v>#N/A</v>
      </c>
      <c r="I170" s="41" t="e">
        <v>#N/A</v>
      </c>
      <c r="J170" s="41" t="e">
        <v>#N/A</v>
      </c>
      <c r="K170" s="41" t="e">
        <v>#N/A</v>
      </c>
      <c r="L170" s="41" t="e">
        <v>#N/A</v>
      </c>
      <c r="M170" s="41" t="e">
        <v>#N/A</v>
      </c>
      <c r="N170" s="41" t="e">
        <v>#N/A</v>
      </c>
      <c r="O170" s="73"/>
      <c r="P170" s="73"/>
      <c r="Q170" s="73"/>
      <c r="R170" s="73"/>
      <c r="S170" s="73"/>
      <c r="T170" s="73"/>
      <c r="U170" s="73"/>
      <c r="V170" s="73"/>
      <c r="W170" s="73"/>
      <c r="X170" s="73"/>
      <c r="Y170" s="73"/>
      <c r="Z170" s="73"/>
    </row>
    <row r="171" spans="1:26" x14ac:dyDescent="0.25">
      <c r="A171" s="52" t="str">
        <f>CONCATENATE(C170," - ",D171,"%")</f>
        <v>NOx emissions - 0%</v>
      </c>
      <c r="C171" s="122" t="s">
        <v>124</v>
      </c>
      <c r="D171" s="11">
        <v>0</v>
      </c>
      <c r="E171" s="20">
        <v>16.246500000000001</v>
      </c>
      <c r="F171" s="20">
        <v>16.0688</v>
      </c>
      <c r="G171" s="20">
        <v>50.509059835355899</v>
      </c>
      <c r="H171" s="20" t="e">
        <v>#N/A</v>
      </c>
      <c r="I171" s="20">
        <v>42.86189995465422</v>
      </c>
      <c r="J171" s="20" t="e">
        <v>#N/A</v>
      </c>
      <c r="K171" s="20">
        <v>57.823943661971832</v>
      </c>
      <c r="L171" s="20">
        <v>72.658900000000003</v>
      </c>
      <c r="M171" s="20">
        <v>45.446300000000001</v>
      </c>
      <c r="N171" s="69" t="e">
        <v>#N/A</v>
      </c>
      <c r="O171" s="74"/>
      <c r="P171" s="74"/>
      <c r="Q171" s="74"/>
      <c r="R171" s="74"/>
      <c r="S171" s="74"/>
      <c r="T171" s="74"/>
      <c r="U171" s="74"/>
      <c r="V171" s="74"/>
      <c r="W171" s="74"/>
      <c r="X171" s="74"/>
      <c r="Y171" s="74"/>
      <c r="Z171" s="74"/>
    </row>
    <row r="172" spans="1:26" x14ac:dyDescent="0.25">
      <c r="A172" s="52" t="str">
        <f>CONCATENATE(C170," - ",D172,"%")</f>
        <v>NOx emissions - 10%</v>
      </c>
      <c r="C172" s="123"/>
      <c r="D172" s="94">
        <v>10</v>
      </c>
      <c r="E172" s="64" t="e">
        <v>#N/A</v>
      </c>
      <c r="F172" s="64" t="e">
        <v>#N/A</v>
      </c>
      <c r="G172" s="64" t="e">
        <v>#N/A</v>
      </c>
      <c r="H172" s="64" t="e">
        <v>#N/A</v>
      </c>
      <c r="I172" s="64" t="e">
        <v>#N/A</v>
      </c>
      <c r="J172" s="64" t="e">
        <v>#N/A</v>
      </c>
      <c r="K172" s="64" t="e">
        <v>#N/A</v>
      </c>
      <c r="L172" s="64" t="e">
        <v>#N/A</v>
      </c>
      <c r="M172" s="64" t="e">
        <v>#N/A</v>
      </c>
      <c r="N172" s="68" t="e">
        <v>#N/A</v>
      </c>
      <c r="O172" s="74"/>
      <c r="P172" s="74"/>
      <c r="Q172" s="74"/>
      <c r="R172" s="74"/>
      <c r="S172" s="74"/>
      <c r="T172" s="74"/>
      <c r="U172" s="74"/>
      <c r="V172" s="74"/>
      <c r="W172" s="74"/>
      <c r="X172" s="74"/>
      <c r="Y172" s="74"/>
      <c r="Z172" s="74"/>
    </row>
    <row r="173" spans="1:26" x14ac:dyDescent="0.25">
      <c r="A173" s="52" t="str">
        <f>CONCATENATE(C170," - ",D173,"%")</f>
        <v>NOx emissions - 20%</v>
      </c>
      <c r="C173" s="123"/>
      <c r="D173" s="94">
        <v>20</v>
      </c>
      <c r="E173" s="64" t="e">
        <v>#N/A</v>
      </c>
      <c r="F173" s="64" t="e">
        <v>#N/A</v>
      </c>
      <c r="G173" s="64" t="e">
        <v>#N/A</v>
      </c>
      <c r="H173" s="64" t="e">
        <v>#N/A</v>
      </c>
      <c r="I173" s="64" t="e">
        <v>#N/A</v>
      </c>
      <c r="J173" s="64" t="e">
        <v>#N/A</v>
      </c>
      <c r="K173" s="64" t="e">
        <v>#N/A</v>
      </c>
      <c r="L173" s="64" t="e">
        <v>#N/A</v>
      </c>
      <c r="M173" s="64" t="e">
        <v>#N/A</v>
      </c>
      <c r="N173" s="68" t="e">
        <v>#N/A</v>
      </c>
      <c r="O173" s="74"/>
      <c r="P173" s="74"/>
      <c r="Q173" s="74"/>
      <c r="R173" s="74"/>
      <c r="S173" s="74"/>
      <c r="T173" s="74"/>
      <c r="U173" s="74"/>
      <c r="V173" s="74"/>
      <c r="W173" s="74"/>
      <c r="X173" s="74"/>
      <c r="Y173" s="74"/>
      <c r="Z173" s="74"/>
    </row>
    <row r="174" spans="1:26" x14ac:dyDescent="0.25">
      <c r="A174" s="52" t="str">
        <f>CONCATENATE(C170," - ",D174,"%")</f>
        <v>NOx emissions - 23%</v>
      </c>
      <c r="C174" s="123"/>
      <c r="D174" s="94">
        <v>23</v>
      </c>
      <c r="E174" s="64">
        <v>7.7675000000000001</v>
      </c>
      <c r="F174" s="64">
        <v>8.8531999999999993</v>
      </c>
      <c r="G174" s="64">
        <v>42.865477093375944</v>
      </c>
      <c r="H174" s="64" t="e">
        <v>#N/A</v>
      </c>
      <c r="I174" s="64">
        <v>19.828460972881945</v>
      </c>
      <c r="J174" s="64" t="e">
        <v>#N/A</v>
      </c>
      <c r="K174" s="64">
        <v>56.803184713375792</v>
      </c>
      <c r="L174" s="64">
        <v>64.947500000000005</v>
      </c>
      <c r="M174" s="64">
        <v>45.615299999999998</v>
      </c>
      <c r="N174" s="68" t="e">
        <v>#N/A</v>
      </c>
      <c r="O174" s="74"/>
      <c r="P174" s="74"/>
      <c r="Q174" s="74"/>
      <c r="R174" s="74"/>
      <c r="S174" s="74"/>
      <c r="T174" s="74"/>
      <c r="U174" s="74"/>
      <c r="V174" s="74"/>
      <c r="W174" s="74"/>
      <c r="X174" s="74"/>
      <c r="Y174" s="74"/>
      <c r="Z174" s="74"/>
    </row>
    <row r="175" spans="1:26" x14ac:dyDescent="0.25">
      <c r="A175" s="52" t="str">
        <f>CONCATENATE(C170," - ",D175,"%")</f>
        <v>NOx emissions - 30%</v>
      </c>
      <c r="C175" s="123"/>
      <c r="D175" s="94">
        <v>30</v>
      </c>
      <c r="E175" s="64" t="e">
        <v>#N/A</v>
      </c>
      <c r="F175" s="64" t="e">
        <v>#N/A</v>
      </c>
      <c r="G175" s="64" t="e">
        <v>#N/A</v>
      </c>
      <c r="H175" s="64" t="e">
        <v>#N/A</v>
      </c>
      <c r="I175" s="64" t="e">
        <v>#N/A</v>
      </c>
      <c r="J175" s="64" t="e">
        <v>#N/A</v>
      </c>
      <c r="K175" s="64" t="e">
        <v>#N/A</v>
      </c>
      <c r="L175" s="64" t="e">
        <v>#N/A</v>
      </c>
      <c r="M175" s="64" t="e">
        <v>#N/A</v>
      </c>
      <c r="N175" s="68" t="e">
        <v>#N/A</v>
      </c>
      <c r="O175" s="74"/>
      <c r="P175" s="74"/>
      <c r="Q175" s="74"/>
      <c r="R175" s="74"/>
      <c r="S175" s="74"/>
      <c r="T175" s="74"/>
      <c r="U175" s="74"/>
      <c r="V175" s="74"/>
      <c r="W175" s="74"/>
      <c r="X175" s="74"/>
      <c r="Y175" s="74"/>
      <c r="Z175" s="74"/>
    </row>
    <row r="176" spans="1:26" x14ac:dyDescent="0.25">
      <c r="A176" s="52" t="str">
        <f>CONCATENATE(C170," - ",D176,"%")</f>
        <v>NOx emissions - 40%</v>
      </c>
      <c r="C176" s="123"/>
      <c r="D176" s="94">
        <v>40</v>
      </c>
      <c r="E176" s="64">
        <v>6.4995000000000003</v>
      </c>
      <c r="F176" s="64">
        <v>5.3136999999999999</v>
      </c>
      <c r="G176" s="64">
        <v>25.581396714707395</v>
      </c>
      <c r="H176" s="64" t="e">
        <v>#N/A</v>
      </c>
      <c r="I176" s="64">
        <v>11.574427866566598</v>
      </c>
      <c r="J176" s="64" t="e">
        <v>#N/A</v>
      </c>
      <c r="K176" s="64">
        <v>43.842857142857142</v>
      </c>
      <c r="L176" s="64">
        <v>58.814300000000003</v>
      </c>
      <c r="M176" s="64">
        <v>38.065300000000001</v>
      </c>
      <c r="N176" s="68" t="e">
        <v>#N/A</v>
      </c>
      <c r="O176" s="74"/>
      <c r="P176" s="74"/>
      <c r="Q176" s="74"/>
      <c r="R176" s="74"/>
      <c r="S176" s="74"/>
      <c r="T176" s="74"/>
      <c r="U176" s="74"/>
      <c r="V176" s="74"/>
      <c r="W176" s="74"/>
      <c r="X176" s="74"/>
      <c r="Y176" s="74"/>
      <c r="Z176" s="74"/>
    </row>
    <row r="177" spans="1:26" x14ac:dyDescent="0.25">
      <c r="A177" s="52" t="str">
        <f>CONCATENATE(C170," - ",D177,"%")</f>
        <v>NOx emissions - 50%</v>
      </c>
      <c r="C177" s="123"/>
      <c r="D177" s="94">
        <v>50</v>
      </c>
      <c r="E177" s="64" t="e">
        <v>#N/A</v>
      </c>
      <c r="F177" s="64" t="e">
        <v>#N/A</v>
      </c>
      <c r="G177" s="64" t="e">
        <v>#N/A</v>
      </c>
      <c r="H177" s="64" t="e">
        <v>#N/A</v>
      </c>
      <c r="I177" s="64" t="e">
        <v>#N/A</v>
      </c>
      <c r="J177" s="64" t="e">
        <v>#N/A</v>
      </c>
      <c r="K177" s="64" t="e">
        <v>#N/A</v>
      </c>
      <c r="L177" s="64" t="e">
        <v>#N/A</v>
      </c>
      <c r="M177" s="64" t="e">
        <v>#N/A</v>
      </c>
      <c r="N177" s="68" t="e">
        <v>#N/A</v>
      </c>
      <c r="O177" s="74"/>
      <c r="P177" s="74"/>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6" t="e">
        <v>#N/A</v>
      </c>
      <c r="F178" s="116" t="e">
        <v>#N/A</v>
      </c>
      <c r="G178" s="116" t="e">
        <v>#N/A</v>
      </c>
      <c r="H178" s="116" t="e">
        <v>#N/A</v>
      </c>
      <c r="I178" s="116" t="e">
        <v>#N/A</v>
      </c>
      <c r="J178" s="116" t="e">
        <v>#N/A</v>
      </c>
      <c r="K178" s="116" t="e">
        <v>#N/A</v>
      </c>
      <c r="L178" s="116" t="e">
        <v>#N/A</v>
      </c>
      <c r="M178" s="116" t="e">
        <v>#N/A</v>
      </c>
      <c r="N178" s="112" t="e">
        <v>#N/A</v>
      </c>
      <c r="O178" s="74"/>
      <c r="P178" s="74"/>
      <c r="Q178" s="74"/>
      <c r="R178" s="74"/>
      <c r="S178" s="74"/>
      <c r="T178" s="74"/>
      <c r="U178" s="74"/>
      <c r="V178" s="74"/>
      <c r="W178" s="74"/>
      <c r="X178" s="74"/>
      <c r="Y178" s="74"/>
      <c r="Z178" s="74"/>
    </row>
    <row r="179" spans="1:26" ht="19.5" thickBot="1" x14ac:dyDescent="0.35">
      <c r="C179" s="40" t="str">
        <f>List!$B$5</f>
        <v>Qtest (input)</v>
      </c>
      <c r="D179" s="45" t="s">
        <v>194</v>
      </c>
      <c r="E179" s="41" t="e">
        <v>#N/A</v>
      </c>
      <c r="F179" s="41" t="e">
        <v>#N/A</v>
      </c>
      <c r="G179" s="41" t="e">
        <v>#N/A</v>
      </c>
      <c r="H179" s="41" t="e">
        <v>#N/A</v>
      </c>
      <c r="I179" s="41" t="e">
        <v>#N/A</v>
      </c>
      <c r="J179" s="41" t="e">
        <v>#N/A</v>
      </c>
      <c r="K179" s="41" t="e">
        <v>#N/A</v>
      </c>
      <c r="L179" s="41" t="e">
        <v>#N/A</v>
      </c>
      <c r="M179" s="41" t="e">
        <v>#N/A</v>
      </c>
      <c r="N179" s="41" t="e">
        <v>#N/A</v>
      </c>
      <c r="O179" s="73"/>
      <c r="P179" s="73"/>
      <c r="Q179" s="73"/>
      <c r="R179" s="73"/>
      <c r="S179" s="73"/>
      <c r="T179" s="73"/>
      <c r="U179" s="73"/>
      <c r="V179" s="73"/>
      <c r="W179" s="73"/>
      <c r="X179" s="73"/>
      <c r="Y179" s="73"/>
      <c r="Z179" s="73"/>
    </row>
    <row r="180" spans="1:26" x14ac:dyDescent="0.25">
      <c r="A180" s="52" t="str">
        <f>CONCATENATE(C179," - ",D180,"%")</f>
        <v>Qtest (input) - 0%</v>
      </c>
      <c r="C180" s="122" t="s">
        <v>124</v>
      </c>
      <c r="D180" s="11">
        <v>0</v>
      </c>
      <c r="E180" s="20">
        <v>5.3410663603158071</v>
      </c>
      <c r="F180" s="20">
        <v>5.4900842810168307</v>
      </c>
      <c r="G180" s="20">
        <v>5.9508107725271699</v>
      </c>
      <c r="H180" s="20">
        <v>2.8959316986720016</v>
      </c>
      <c r="I180" s="20">
        <v>16.396733479712296</v>
      </c>
      <c r="J180" s="20" t="e">
        <v>#N/A</v>
      </c>
      <c r="K180" s="20">
        <v>11.107828459841432</v>
      </c>
      <c r="L180" s="20">
        <v>1.8505966666666664</v>
      </c>
      <c r="M180" s="20">
        <v>0.8656016666666666</v>
      </c>
      <c r="N180" s="69" t="e">
        <v>#N/A</v>
      </c>
      <c r="O180" s="74"/>
      <c r="P180" s="74"/>
      <c r="Q180" s="74"/>
      <c r="R180" s="74"/>
      <c r="S180" s="74"/>
      <c r="T180" s="74"/>
      <c r="U180" s="74"/>
      <c r="V180" s="74"/>
      <c r="W180" s="74"/>
      <c r="X180" s="74"/>
      <c r="Y180" s="74"/>
      <c r="Z180" s="74"/>
    </row>
    <row r="181" spans="1:26" x14ac:dyDescent="0.25">
      <c r="A181" s="52" t="str">
        <f>CONCATENATE(C179," - ",D181,"%")</f>
        <v>Qtest (input) - 10%</v>
      </c>
      <c r="C181" s="123"/>
      <c r="D181" s="94">
        <v>10</v>
      </c>
      <c r="E181" s="64" t="e">
        <v>#N/A</v>
      </c>
      <c r="F181" s="64" t="e">
        <v>#N/A</v>
      </c>
      <c r="G181" s="64" t="e">
        <v>#N/A</v>
      </c>
      <c r="H181" s="64" t="e">
        <v>#N/A</v>
      </c>
      <c r="I181" s="64" t="e">
        <v>#N/A</v>
      </c>
      <c r="J181" s="64" t="e">
        <v>#N/A</v>
      </c>
      <c r="K181" s="64" t="e">
        <v>#N/A</v>
      </c>
      <c r="L181" s="64" t="e">
        <v>#N/A</v>
      </c>
      <c r="M181" s="64" t="e">
        <v>#N/A</v>
      </c>
      <c r="N181" s="68" t="e">
        <v>#N/A</v>
      </c>
      <c r="O181" s="74"/>
      <c r="P181" s="74"/>
      <c r="Q181" s="74"/>
      <c r="R181" s="74"/>
      <c r="S181" s="74"/>
      <c r="T181" s="74"/>
      <c r="U181" s="74"/>
      <c r="V181" s="74"/>
      <c r="W181" s="74"/>
      <c r="X181" s="74"/>
      <c r="Y181" s="74"/>
      <c r="Z181" s="74"/>
    </row>
    <row r="182" spans="1:26" x14ac:dyDescent="0.25">
      <c r="A182" s="52" t="str">
        <f>CONCATENATE(C179," - ",D182,"%")</f>
        <v>Qtest (input) - 20%</v>
      </c>
      <c r="C182" s="123"/>
      <c r="D182" s="94">
        <v>20</v>
      </c>
      <c r="E182" s="64" t="e">
        <v>#N/A</v>
      </c>
      <c r="F182" s="64" t="e">
        <v>#N/A</v>
      </c>
      <c r="G182" s="64" t="e">
        <v>#N/A</v>
      </c>
      <c r="H182" s="64" t="e">
        <v>#N/A</v>
      </c>
      <c r="I182" s="64" t="e">
        <v>#N/A</v>
      </c>
      <c r="J182" s="64" t="e">
        <v>#N/A</v>
      </c>
      <c r="K182" s="64" t="e">
        <v>#N/A</v>
      </c>
      <c r="L182" s="64" t="e">
        <v>#N/A</v>
      </c>
      <c r="M182" s="64" t="e">
        <v>#N/A</v>
      </c>
      <c r="N182" s="68" t="e">
        <v>#N/A</v>
      </c>
      <c r="O182" s="74"/>
      <c r="P182" s="74"/>
      <c r="Q182" s="74"/>
      <c r="R182" s="74"/>
      <c r="S182" s="74"/>
      <c r="T182" s="74"/>
      <c r="U182" s="74"/>
      <c r="V182" s="74"/>
      <c r="W182" s="74"/>
      <c r="X182" s="74"/>
      <c r="Y182" s="74"/>
      <c r="Z182" s="74"/>
    </row>
    <row r="183" spans="1:26" x14ac:dyDescent="0.25">
      <c r="A183" s="52" t="str">
        <f>CONCATENATE(C179," - ",D183,"%")</f>
        <v>Qtest (input) - 23%</v>
      </c>
      <c r="C183" s="123"/>
      <c r="D183" s="94">
        <v>23</v>
      </c>
      <c r="E183" s="64">
        <v>5.2776913356463631</v>
      </c>
      <c r="F183" s="64">
        <v>4.8613647545800793</v>
      </c>
      <c r="G183" s="64">
        <v>5.6588695602080037</v>
      </c>
      <c r="H183" s="64">
        <v>2.7934455421818294</v>
      </c>
      <c r="I183" s="64">
        <v>15.003504733877477</v>
      </c>
      <c r="J183" s="64" t="e">
        <v>#N/A</v>
      </c>
      <c r="K183" s="64">
        <v>10.592189567734778</v>
      </c>
      <c r="L183" s="64">
        <v>1.6782701583333333</v>
      </c>
      <c r="M183" s="64">
        <v>0.76816345555555543</v>
      </c>
      <c r="N183" s="68" t="e">
        <v>#N/A</v>
      </c>
      <c r="O183" s="74"/>
      <c r="P183" s="74"/>
      <c r="Q183" s="74"/>
      <c r="R183" s="74"/>
      <c r="S183" s="74"/>
      <c r="T183" s="74"/>
      <c r="U183" s="74"/>
      <c r="V183" s="74"/>
      <c r="W183" s="74"/>
      <c r="X183" s="74"/>
      <c r="Y183" s="74"/>
      <c r="Z183" s="74"/>
    </row>
    <row r="184" spans="1:26" x14ac:dyDescent="0.25">
      <c r="A184" s="52" t="str">
        <f>CONCATENATE(C179," - ",D184,"%")</f>
        <v>Qtest (input) - 30%</v>
      </c>
      <c r="C184" s="123"/>
      <c r="D184" s="94">
        <v>30</v>
      </c>
      <c r="E184" s="64" t="e">
        <v>#N/A</v>
      </c>
      <c r="F184" s="64" t="e">
        <v>#N/A</v>
      </c>
      <c r="G184" s="64" t="e">
        <v>#N/A</v>
      </c>
      <c r="H184" s="64" t="e">
        <v>#N/A</v>
      </c>
      <c r="I184" s="64" t="e">
        <v>#N/A</v>
      </c>
      <c r="J184" s="64" t="e">
        <v>#N/A</v>
      </c>
      <c r="K184" s="64" t="e">
        <v>#N/A</v>
      </c>
      <c r="L184" s="64" t="e">
        <v>#N/A</v>
      </c>
      <c r="M184" s="64" t="e">
        <v>#N/A</v>
      </c>
      <c r="N184" s="68" t="e">
        <v>#N/A</v>
      </c>
      <c r="O184" s="74"/>
      <c r="P184" s="74"/>
      <c r="Q184" s="74"/>
      <c r="R184" s="74"/>
      <c r="S184" s="74"/>
      <c r="T184" s="74"/>
      <c r="U184" s="74"/>
      <c r="V184" s="74"/>
      <c r="W184" s="74"/>
      <c r="X184" s="74"/>
      <c r="Y184" s="74"/>
      <c r="Z184" s="74"/>
    </row>
    <row r="185" spans="1:26" x14ac:dyDescent="0.25">
      <c r="A185" s="52" t="str">
        <f>CONCATENATE(C179," - ",D185,"%")</f>
        <v>Qtest (input) - 40%</v>
      </c>
      <c r="C185" s="123"/>
      <c r="D185" s="94">
        <v>40</v>
      </c>
      <c r="E185" s="64">
        <v>5.0058327521082759</v>
      </c>
      <c r="F185" s="64">
        <v>4.6627348232517773</v>
      </c>
      <c r="G185" s="64">
        <v>5.5082919477680656</v>
      </c>
      <c r="H185" s="64">
        <v>2.6225610806094526</v>
      </c>
      <c r="I185" s="64">
        <v>14.157822300137429</v>
      </c>
      <c r="J185" s="64" t="e">
        <v>#N/A</v>
      </c>
      <c r="K185" s="64">
        <v>10.103649391644614</v>
      </c>
      <c r="L185" s="64">
        <v>1.5695973333333328</v>
      </c>
      <c r="M185" s="64">
        <v>0.70954399999999984</v>
      </c>
      <c r="N185" s="68" t="e">
        <v>#N/A</v>
      </c>
      <c r="O185" s="74"/>
      <c r="P185" s="74"/>
      <c r="Q185" s="74"/>
      <c r="R185" s="74"/>
      <c r="S185" s="74"/>
      <c r="T185" s="74"/>
      <c r="U185" s="74"/>
      <c r="V185" s="74"/>
      <c r="W185" s="74"/>
      <c r="X185" s="74"/>
      <c r="Y185" s="74"/>
      <c r="Z185" s="74"/>
    </row>
    <row r="186" spans="1:26" x14ac:dyDescent="0.25">
      <c r="A186" s="52" t="str">
        <f>CONCATENATE(C179," - ",D186,"%")</f>
        <v>Qtest (input) - 50%</v>
      </c>
      <c r="C186" s="123"/>
      <c r="D186" s="94">
        <v>50</v>
      </c>
      <c r="E186" s="64" t="e">
        <v>#N/A</v>
      </c>
      <c r="F186" s="64" t="e">
        <v>#N/A</v>
      </c>
      <c r="G186" s="64" t="e">
        <v>#N/A</v>
      </c>
      <c r="H186" s="64" t="e">
        <v>#N/A</v>
      </c>
      <c r="I186" s="64" t="e">
        <v>#N/A</v>
      </c>
      <c r="J186" s="64" t="e">
        <v>#N/A</v>
      </c>
      <c r="K186" s="64" t="e">
        <v>#N/A</v>
      </c>
      <c r="L186" s="64" t="e">
        <v>#N/A</v>
      </c>
      <c r="M186" s="64" t="e">
        <v>#N/A</v>
      </c>
      <c r="N186" s="68" t="e">
        <v>#N/A</v>
      </c>
      <c r="O186" s="74"/>
      <c r="P186" s="74"/>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6" t="e">
        <v>#N/A</v>
      </c>
      <c r="F187" s="116" t="e">
        <v>#N/A</v>
      </c>
      <c r="G187" s="116" t="e">
        <v>#N/A</v>
      </c>
      <c r="H187" s="116" t="e">
        <v>#N/A</v>
      </c>
      <c r="I187" s="116" t="e">
        <v>#N/A</v>
      </c>
      <c r="J187" s="116" t="e">
        <v>#N/A</v>
      </c>
      <c r="K187" s="116" t="e">
        <v>#N/A</v>
      </c>
      <c r="L187" s="116" t="e">
        <v>#N/A</v>
      </c>
      <c r="M187" s="116" t="e">
        <v>#N/A</v>
      </c>
      <c r="N187" s="112" t="e">
        <v>#N/A</v>
      </c>
      <c r="O187" s="74"/>
      <c r="P187" s="74"/>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41" t="e">
        <v>#N/A</v>
      </c>
      <c r="G188" s="41" t="e">
        <v>#N/A</v>
      </c>
      <c r="H188" s="41" t="e">
        <v>#N/A</v>
      </c>
      <c r="I188" s="41" t="e">
        <v>#N/A</v>
      </c>
      <c r="J188" s="41" t="e">
        <v>#N/A</v>
      </c>
      <c r="K188" s="41" t="e">
        <v>#N/A</v>
      </c>
      <c r="L188" s="41" t="e">
        <v>#N/A</v>
      </c>
      <c r="M188" s="41" t="e">
        <v>#N/A</v>
      </c>
      <c r="N188" s="41" t="e">
        <v>#N/A</v>
      </c>
      <c r="O188" s="73"/>
      <c r="P188" s="73"/>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20">
        <v>157.3159</v>
      </c>
      <c r="F189" s="20">
        <v>133.65979999999999</v>
      </c>
      <c r="G189" s="20">
        <v>146.19272838134765</v>
      </c>
      <c r="H189" s="20">
        <v>100.45461950683595</v>
      </c>
      <c r="I189" s="20">
        <v>104</v>
      </c>
      <c r="J189" s="20" t="e">
        <v>#N/A</v>
      </c>
      <c r="K189" s="20" t="e">
        <v>#N/A</v>
      </c>
      <c r="L189" s="20">
        <v>136.9873</v>
      </c>
      <c r="M189" s="20">
        <v>98.037499999999994</v>
      </c>
      <c r="N189" s="69" t="e">
        <v>#N/A</v>
      </c>
      <c r="O189" s="74"/>
      <c r="P189" s="74"/>
      <c r="Q189" s="74"/>
      <c r="R189" s="74"/>
      <c r="S189" s="74"/>
      <c r="T189" s="74"/>
      <c r="U189" s="74"/>
      <c r="V189" s="74"/>
      <c r="W189" s="74"/>
      <c r="X189" s="74"/>
      <c r="Y189" s="74"/>
      <c r="Z189" s="74"/>
    </row>
    <row r="190" spans="1:26" x14ac:dyDescent="0.25">
      <c r="A190" s="52" t="str">
        <f>CONCATENATE(C188," - ",D190,"%")</f>
        <v>Flue gases temperatures - 10%</v>
      </c>
      <c r="C190" s="123"/>
      <c r="D190" s="94">
        <v>10</v>
      </c>
      <c r="E190" s="64" t="e">
        <v>#N/A</v>
      </c>
      <c r="F190" s="64" t="e">
        <v>#N/A</v>
      </c>
      <c r="G190" s="64" t="e">
        <v>#N/A</v>
      </c>
      <c r="H190" s="64" t="e">
        <v>#N/A</v>
      </c>
      <c r="I190" s="64" t="e">
        <v>#N/A</v>
      </c>
      <c r="J190" s="64" t="e">
        <v>#N/A</v>
      </c>
      <c r="K190" s="64" t="e">
        <v>#N/A</v>
      </c>
      <c r="L190" s="64" t="e">
        <v>#N/A</v>
      </c>
      <c r="M190" s="64" t="e">
        <v>#N/A</v>
      </c>
      <c r="N190" s="68" t="e">
        <v>#N/A</v>
      </c>
      <c r="O190" s="74"/>
      <c r="P190" s="74"/>
      <c r="Q190" s="74"/>
      <c r="R190" s="74"/>
      <c r="S190" s="74"/>
      <c r="T190" s="74"/>
      <c r="U190" s="74"/>
      <c r="V190" s="74"/>
      <c r="W190" s="74"/>
      <c r="X190" s="74"/>
      <c r="Y190" s="74"/>
      <c r="Z190" s="74"/>
    </row>
    <row r="191" spans="1:26" x14ac:dyDescent="0.25">
      <c r="A191" s="52" t="str">
        <f>CONCATENATE(C188," - ",D191,"%")</f>
        <v>Flue gases temperatures - 20%</v>
      </c>
      <c r="C191" s="123"/>
      <c r="D191" s="94">
        <v>20</v>
      </c>
      <c r="E191" s="64" t="e">
        <v>#N/A</v>
      </c>
      <c r="F191" s="64" t="e">
        <v>#N/A</v>
      </c>
      <c r="G191" s="64" t="e">
        <v>#N/A</v>
      </c>
      <c r="H191" s="64" t="e">
        <v>#N/A</v>
      </c>
      <c r="I191" s="64" t="e">
        <v>#N/A</v>
      </c>
      <c r="J191" s="64" t="e">
        <v>#N/A</v>
      </c>
      <c r="K191" s="64" t="e">
        <v>#N/A</v>
      </c>
      <c r="L191" s="64" t="e">
        <v>#N/A</v>
      </c>
      <c r="M191" s="64" t="e">
        <v>#N/A</v>
      </c>
      <c r="N191" s="68" t="e">
        <v>#N/A</v>
      </c>
      <c r="O191" s="74"/>
      <c r="P191" s="74"/>
      <c r="Q191" s="74"/>
      <c r="R191" s="74"/>
      <c r="S191" s="74"/>
      <c r="T191" s="74"/>
      <c r="U191" s="74"/>
      <c r="V191" s="74"/>
      <c r="W191" s="74"/>
      <c r="X191" s="74"/>
      <c r="Y191" s="74"/>
      <c r="Z191" s="74"/>
    </row>
    <row r="192" spans="1:26" x14ac:dyDescent="0.25">
      <c r="A192" s="52" t="str">
        <f>CONCATENATE(C188," - ",D192,"%")</f>
        <v>Flue gases temperatures - 23%</v>
      </c>
      <c r="C192" s="123"/>
      <c r="D192" s="94">
        <v>23</v>
      </c>
      <c r="E192" s="64">
        <v>154.02500000000001</v>
      </c>
      <c r="F192" s="64">
        <v>132.98339999999999</v>
      </c>
      <c r="G192" s="64">
        <v>161.08808964843755</v>
      </c>
      <c r="H192" s="64">
        <v>92.704836181640601</v>
      </c>
      <c r="I192" s="64">
        <v>104.4</v>
      </c>
      <c r="J192" s="64" t="e">
        <v>#N/A</v>
      </c>
      <c r="K192" s="64" t="e">
        <v>#N/A</v>
      </c>
      <c r="L192" s="64">
        <v>126.925</v>
      </c>
      <c r="M192" s="64">
        <v>92.830200000000005</v>
      </c>
      <c r="N192" s="68" t="e">
        <v>#N/A</v>
      </c>
      <c r="O192" s="74"/>
      <c r="P192" s="74"/>
      <c r="Q192" s="74"/>
      <c r="R192" s="74"/>
      <c r="S192" s="74"/>
      <c r="T192" s="74"/>
      <c r="U192" s="74"/>
      <c r="V192" s="74"/>
      <c r="W192" s="74"/>
      <c r="X192" s="74"/>
      <c r="Y192" s="74"/>
      <c r="Z192" s="74"/>
    </row>
    <row r="193" spans="1:26" x14ac:dyDescent="0.25">
      <c r="A193" s="52" t="str">
        <f>CONCATENATE(C188," - ",D193,"%")</f>
        <v>Flue gases temperatures - 30%</v>
      </c>
      <c r="C193" s="123"/>
      <c r="D193" s="94">
        <v>30</v>
      </c>
      <c r="E193" s="64" t="e">
        <v>#N/A</v>
      </c>
      <c r="F193" s="64" t="e">
        <v>#N/A</v>
      </c>
      <c r="G193" s="64" t="e">
        <v>#N/A</v>
      </c>
      <c r="H193" s="64" t="e">
        <v>#N/A</v>
      </c>
      <c r="I193" s="64" t="e">
        <v>#N/A</v>
      </c>
      <c r="J193" s="64" t="e">
        <v>#N/A</v>
      </c>
      <c r="K193" s="64" t="e">
        <v>#N/A</v>
      </c>
      <c r="L193" s="64" t="e">
        <v>#N/A</v>
      </c>
      <c r="M193" s="64" t="e">
        <v>#N/A</v>
      </c>
      <c r="N193" s="68" t="e">
        <v>#N/A</v>
      </c>
      <c r="O193" s="74"/>
      <c r="P193" s="74"/>
      <c r="Q193" s="74"/>
      <c r="R193" s="74"/>
      <c r="S193" s="74"/>
      <c r="T193" s="74"/>
      <c r="U193" s="74"/>
      <c r="V193" s="74"/>
      <c r="W193" s="74"/>
      <c r="X193" s="74"/>
      <c r="Y193" s="74"/>
      <c r="Z193" s="74"/>
    </row>
    <row r="194" spans="1:26" x14ac:dyDescent="0.25">
      <c r="A194" s="52" t="str">
        <f>CONCATENATE(C188," - ",D194,"%")</f>
        <v>Flue gases temperatures - 40%</v>
      </c>
      <c r="C194" s="123"/>
      <c r="D194" s="94">
        <v>40</v>
      </c>
      <c r="E194" s="64">
        <v>150.79220000000001</v>
      </c>
      <c r="F194" s="64">
        <v>131.89410000000001</v>
      </c>
      <c r="G194" s="64">
        <v>160.15328630371093</v>
      </c>
      <c r="H194" s="64">
        <v>91.766365112304712</v>
      </c>
      <c r="I194" s="64">
        <v>99.3</v>
      </c>
      <c r="J194" s="64" t="e">
        <v>#N/A</v>
      </c>
      <c r="K194" s="64" t="e">
        <v>#N/A</v>
      </c>
      <c r="L194" s="64">
        <v>124.63939999999999</v>
      </c>
      <c r="M194" s="64">
        <v>91.363</v>
      </c>
      <c r="N194" s="68" t="e">
        <v>#N/A</v>
      </c>
      <c r="O194" s="74"/>
      <c r="P194" s="74"/>
      <c r="Q194" s="74"/>
      <c r="R194" s="74"/>
      <c r="S194" s="74"/>
      <c r="T194" s="74"/>
      <c r="U194" s="74"/>
      <c r="V194" s="74"/>
      <c r="W194" s="74"/>
      <c r="X194" s="74"/>
      <c r="Y194" s="74"/>
      <c r="Z194" s="74"/>
    </row>
    <row r="195" spans="1:26" x14ac:dyDescent="0.25">
      <c r="A195" s="52" t="str">
        <f>CONCATENATE(C188," - ",D195,"%")</f>
        <v>Flue gases temperatures - 50%</v>
      </c>
      <c r="C195" s="123"/>
      <c r="D195" s="94">
        <v>50</v>
      </c>
      <c r="E195" s="64" t="e">
        <v>#N/A</v>
      </c>
      <c r="F195" s="64" t="e">
        <v>#N/A</v>
      </c>
      <c r="G195" s="64" t="e">
        <v>#N/A</v>
      </c>
      <c r="H195" s="64" t="e">
        <v>#N/A</v>
      </c>
      <c r="I195" s="64" t="e">
        <v>#N/A</v>
      </c>
      <c r="J195" s="64" t="e">
        <v>#N/A</v>
      </c>
      <c r="K195" s="64" t="e">
        <v>#N/A</v>
      </c>
      <c r="L195" s="64" t="e">
        <v>#N/A</v>
      </c>
      <c r="M195" s="64" t="e">
        <v>#N/A</v>
      </c>
      <c r="N195" s="68" t="e">
        <v>#N/A</v>
      </c>
      <c r="O195" s="74"/>
      <c r="P195" s="74"/>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6" t="e">
        <v>#N/A</v>
      </c>
      <c r="F196" s="116" t="e">
        <v>#N/A</v>
      </c>
      <c r="G196" s="116" t="e">
        <v>#N/A</v>
      </c>
      <c r="H196" s="116" t="e">
        <v>#N/A</v>
      </c>
      <c r="I196" s="116" t="e">
        <v>#N/A</v>
      </c>
      <c r="J196" s="116" t="e">
        <v>#N/A</v>
      </c>
      <c r="K196" s="116" t="e">
        <v>#N/A</v>
      </c>
      <c r="L196" s="116" t="e">
        <v>#N/A</v>
      </c>
      <c r="M196" s="116" t="e">
        <v>#N/A</v>
      </c>
      <c r="N196" s="112" t="e">
        <v>#N/A</v>
      </c>
      <c r="O196" s="74"/>
      <c r="P196" s="74"/>
      <c r="Q196" s="74"/>
      <c r="R196" s="74"/>
      <c r="S196" s="74"/>
      <c r="T196" s="74"/>
      <c r="U196" s="74"/>
      <c r="V196" s="74"/>
      <c r="W196" s="74"/>
      <c r="X196" s="74"/>
      <c r="Y196" s="74"/>
      <c r="Z196" s="74"/>
    </row>
    <row r="197" spans="1:26" ht="19.5" thickBot="1" x14ac:dyDescent="0.35">
      <c r="C197" s="40" t="str">
        <f>List!$B$9</f>
        <v>CO2 emissions</v>
      </c>
      <c r="D197" s="45" t="s">
        <v>196</v>
      </c>
      <c r="E197" s="41" t="e">
        <v>#N/A</v>
      </c>
      <c r="F197" s="41" t="e">
        <v>#N/A</v>
      </c>
      <c r="G197" s="41" t="e">
        <v>#N/A</v>
      </c>
      <c r="H197" s="41" t="e">
        <v>#N/A</v>
      </c>
      <c r="I197" s="41" t="e">
        <v>#N/A</v>
      </c>
      <c r="J197" s="41" t="e">
        <v>#N/A</v>
      </c>
      <c r="K197" s="41" t="e">
        <v>#N/A</v>
      </c>
      <c r="L197" s="41" t="e">
        <v>#N/A</v>
      </c>
      <c r="M197" s="41" t="e">
        <v>#N/A</v>
      </c>
      <c r="N197" s="41" t="e">
        <v>#N/A</v>
      </c>
      <c r="O197" s="73"/>
      <c r="P197" s="73"/>
      <c r="Q197" s="73"/>
      <c r="R197" s="73"/>
      <c r="S197" s="73"/>
      <c r="T197" s="73"/>
      <c r="U197" s="73"/>
      <c r="V197" s="73"/>
      <c r="W197" s="73"/>
      <c r="X197" s="73"/>
      <c r="Y197" s="73"/>
      <c r="Z197" s="73"/>
    </row>
    <row r="198" spans="1:26" x14ac:dyDescent="0.25">
      <c r="A198" s="52" t="str">
        <f>CONCATENATE(C197," - ",D198,"%")</f>
        <v>CO2 emissions - 0%</v>
      </c>
      <c r="C198" s="122" t="s">
        <v>124</v>
      </c>
      <c r="D198" s="11">
        <v>0</v>
      </c>
      <c r="E198" s="20">
        <v>8.7091999999999992</v>
      </c>
      <c r="F198" s="20">
        <v>8.8383000000000003</v>
      </c>
      <c r="G198" s="20">
        <v>7.3369026184082031</v>
      </c>
      <c r="H198" s="20">
        <v>7.0464515686035156</v>
      </c>
      <c r="I198" s="20">
        <v>8.9600000000000009</v>
      </c>
      <c r="J198" s="20" t="e">
        <v>#N/A</v>
      </c>
      <c r="K198" s="20">
        <v>1.42</v>
      </c>
      <c r="L198" s="20">
        <v>2.9098000000000002</v>
      </c>
      <c r="M198" s="20">
        <v>2.5971000000000002</v>
      </c>
      <c r="N198" s="69" t="e">
        <v>#N/A</v>
      </c>
      <c r="O198" s="74"/>
      <c r="P198" s="74"/>
      <c r="Q198" s="74"/>
      <c r="R198" s="74"/>
      <c r="S198" s="74"/>
      <c r="T198" s="74"/>
      <c r="U198" s="74"/>
      <c r="V198" s="74"/>
      <c r="W198" s="74"/>
      <c r="X198" s="74"/>
      <c r="Y198" s="74"/>
      <c r="Z198" s="74"/>
    </row>
    <row r="199" spans="1:26" x14ac:dyDescent="0.25">
      <c r="A199" s="52" t="str">
        <f>CONCATENATE(C197," - ",D199,"%")</f>
        <v>CO2 emissions - 10%</v>
      </c>
      <c r="C199" s="123"/>
      <c r="D199" s="94">
        <v>10</v>
      </c>
      <c r="E199" s="64" t="e">
        <v>#N/A</v>
      </c>
      <c r="F199" s="64" t="e">
        <v>#N/A</v>
      </c>
      <c r="G199" s="64" t="e">
        <v>#N/A</v>
      </c>
      <c r="H199" s="64" t="e">
        <v>#N/A</v>
      </c>
      <c r="I199" s="64" t="e">
        <v>#N/A</v>
      </c>
      <c r="J199" s="64" t="e">
        <v>#N/A</v>
      </c>
      <c r="K199" s="64" t="e">
        <v>#N/A</v>
      </c>
      <c r="L199" s="64" t="e">
        <v>#N/A</v>
      </c>
      <c r="M199" s="64" t="e">
        <v>#N/A</v>
      </c>
      <c r="N199" s="68" t="e">
        <v>#N/A</v>
      </c>
      <c r="O199" s="74"/>
      <c r="P199" s="74"/>
      <c r="Q199" s="74"/>
      <c r="R199" s="74"/>
      <c r="S199" s="74"/>
      <c r="T199" s="74"/>
      <c r="U199" s="74"/>
      <c r="V199" s="74"/>
      <c r="W199" s="74"/>
      <c r="X199" s="74"/>
      <c r="Y199" s="74"/>
      <c r="Z199" s="74"/>
    </row>
    <row r="200" spans="1:26" x14ac:dyDescent="0.25">
      <c r="A200" s="52" t="str">
        <f>CONCATENATE(C197," - ",D200,"%")</f>
        <v>CO2 emissions - 20%</v>
      </c>
      <c r="C200" s="123"/>
      <c r="D200" s="94">
        <v>20</v>
      </c>
      <c r="E200" s="64" t="e">
        <v>#N/A</v>
      </c>
      <c r="F200" s="64" t="e">
        <v>#N/A</v>
      </c>
      <c r="G200" s="64" t="e">
        <v>#N/A</v>
      </c>
      <c r="H200" s="64" t="e">
        <v>#N/A</v>
      </c>
      <c r="I200" s="64" t="e">
        <v>#N/A</v>
      </c>
      <c r="J200" s="64" t="e">
        <v>#N/A</v>
      </c>
      <c r="K200" s="64" t="e">
        <v>#N/A</v>
      </c>
      <c r="L200" s="64" t="e">
        <v>#N/A</v>
      </c>
      <c r="M200" s="64" t="e">
        <v>#N/A</v>
      </c>
      <c r="N200" s="68" t="e">
        <v>#N/A</v>
      </c>
      <c r="O200" s="74"/>
      <c r="P200" s="74"/>
      <c r="Q200" s="74"/>
      <c r="R200" s="74"/>
      <c r="S200" s="74"/>
      <c r="T200" s="74"/>
      <c r="U200" s="74"/>
      <c r="V200" s="74"/>
      <c r="W200" s="74"/>
      <c r="X200" s="74"/>
      <c r="Y200" s="74"/>
      <c r="Z200" s="74"/>
    </row>
    <row r="201" spans="1:26" x14ac:dyDescent="0.25">
      <c r="A201" s="52" t="str">
        <f>CONCATENATE(C197," - ",D201,"%")</f>
        <v>CO2 emissions - 23%</v>
      </c>
      <c r="C201" s="123"/>
      <c r="D201" s="94">
        <v>23</v>
      </c>
      <c r="E201" s="64">
        <v>7.2835000000000001</v>
      </c>
      <c r="F201" s="64">
        <v>7.6696999999999997</v>
      </c>
      <c r="G201" s="64">
        <v>7.0562839508056641</v>
      </c>
      <c r="H201" s="64">
        <v>6.0823631286621094</v>
      </c>
      <c r="I201" s="64">
        <v>7.63</v>
      </c>
      <c r="J201" s="64" t="e">
        <v>#N/A</v>
      </c>
      <c r="K201" s="64">
        <v>1.57</v>
      </c>
      <c r="L201" s="64">
        <v>2.7223000000000002</v>
      </c>
      <c r="M201" s="64">
        <v>2.4300999999999999</v>
      </c>
      <c r="N201" s="68" t="e">
        <v>#N/A</v>
      </c>
      <c r="O201" s="74"/>
      <c r="P201" s="74"/>
      <c r="Q201" s="74"/>
      <c r="R201" s="74"/>
      <c r="S201" s="74"/>
      <c r="T201" s="74"/>
      <c r="U201" s="74"/>
      <c r="V201" s="74"/>
      <c r="W201" s="74"/>
      <c r="X201" s="74"/>
      <c r="Y201" s="74"/>
      <c r="Z201" s="74"/>
    </row>
    <row r="202" spans="1:26" x14ac:dyDescent="0.25">
      <c r="A202" s="52" t="str">
        <f>CONCATENATE(C197," - ",D202,"%")</f>
        <v>CO2 emissions - 30%</v>
      </c>
      <c r="C202" s="123"/>
      <c r="D202" s="94">
        <v>30</v>
      </c>
      <c r="E202" s="64" t="e">
        <v>#N/A</v>
      </c>
      <c r="F202" s="64" t="e">
        <v>#N/A</v>
      </c>
      <c r="G202" s="64" t="e">
        <v>#N/A</v>
      </c>
      <c r="H202" s="64" t="e">
        <v>#N/A</v>
      </c>
      <c r="I202" s="64" t="e">
        <v>#N/A</v>
      </c>
      <c r="J202" s="64" t="e">
        <v>#N/A</v>
      </c>
      <c r="K202" s="64" t="e">
        <v>#N/A</v>
      </c>
      <c r="L202" s="64" t="e">
        <v>#N/A</v>
      </c>
      <c r="M202" s="64" t="e">
        <v>#N/A</v>
      </c>
      <c r="N202" s="68" t="e">
        <v>#N/A</v>
      </c>
      <c r="O202" s="74"/>
      <c r="P202" s="74"/>
      <c r="Q202" s="74"/>
      <c r="R202" s="74"/>
      <c r="S202" s="74"/>
      <c r="T202" s="74"/>
      <c r="U202" s="74"/>
      <c r="V202" s="74"/>
      <c r="W202" s="74"/>
      <c r="X202" s="74"/>
      <c r="Y202" s="74"/>
      <c r="Z202" s="74"/>
    </row>
    <row r="203" spans="1:26" x14ac:dyDescent="0.25">
      <c r="A203" s="52" t="str">
        <f>CONCATENATE(C197," - ",D203,"%")</f>
        <v>CO2 emissions - 40%</v>
      </c>
      <c r="C203" s="123"/>
      <c r="D203" s="94">
        <v>40</v>
      </c>
      <c r="E203" s="64">
        <v>6.5198</v>
      </c>
      <c r="F203" s="64">
        <v>6.649</v>
      </c>
      <c r="G203" s="64">
        <v>5.8403491973876953</v>
      </c>
      <c r="H203" s="64">
        <v>5.2379608154296875</v>
      </c>
      <c r="I203" s="64">
        <v>6.66</v>
      </c>
      <c r="J203" s="64" t="e">
        <v>#N/A</v>
      </c>
      <c r="K203" s="64">
        <v>1.54</v>
      </c>
      <c r="L203" s="64">
        <v>2.2757000000000001</v>
      </c>
      <c r="M203" s="64">
        <v>2.4264999999999999</v>
      </c>
      <c r="N203" s="68" t="e">
        <v>#N/A</v>
      </c>
      <c r="O203" s="74"/>
      <c r="P203" s="74"/>
      <c r="Q203" s="74"/>
      <c r="R203" s="74"/>
      <c r="S203" s="74"/>
      <c r="T203" s="74"/>
      <c r="U203" s="74"/>
      <c r="V203" s="74"/>
      <c r="W203" s="74"/>
      <c r="X203" s="74"/>
      <c r="Y203" s="74"/>
      <c r="Z203" s="74"/>
    </row>
    <row r="204" spans="1:26" x14ac:dyDescent="0.25">
      <c r="A204" s="52" t="str">
        <f>CONCATENATE(C197," - ",D204,"%")</f>
        <v>CO2 emissions - 50%</v>
      </c>
      <c r="C204" s="123"/>
      <c r="D204" s="94">
        <v>50</v>
      </c>
      <c r="E204" s="64" t="e">
        <v>#N/A</v>
      </c>
      <c r="F204" s="64" t="e">
        <v>#N/A</v>
      </c>
      <c r="G204" s="64" t="e">
        <v>#N/A</v>
      </c>
      <c r="H204" s="64" t="e">
        <v>#N/A</v>
      </c>
      <c r="I204" s="64" t="e">
        <v>#N/A</v>
      </c>
      <c r="J204" s="64" t="e">
        <v>#N/A</v>
      </c>
      <c r="K204" s="64" t="e">
        <v>#N/A</v>
      </c>
      <c r="L204" s="64" t="e">
        <v>#N/A</v>
      </c>
      <c r="M204" s="64" t="e">
        <v>#N/A</v>
      </c>
      <c r="N204" s="68" t="e">
        <v>#N/A</v>
      </c>
      <c r="O204" s="74"/>
      <c r="P204" s="74"/>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6" t="e">
        <v>#N/A</v>
      </c>
      <c r="F205" s="116" t="e">
        <v>#N/A</v>
      </c>
      <c r="G205" s="116" t="e">
        <v>#N/A</v>
      </c>
      <c r="H205" s="116" t="e">
        <v>#N/A</v>
      </c>
      <c r="I205" s="116" t="e">
        <v>#N/A</v>
      </c>
      <c r="J205" s="116" t="e">
        <v>#N/A</v>
      </c>
      <c r="K205" s="116" t="e">
        <v>#N/A</v>
      </c>
      <c r="L205" s="116" t="e">
        <v>#N/A</v>
      </c>
      <c r="M205" s="116" t="e">
        <v>#N/A</v>
      </c>
      <c r="N205" s="112" t="e">
        <v>#N/A</v>
      </c>
      <c r="O205" s="74"/>
      <c r="P205" s="74"/>
      <c r="Q205" s="74"/>
      <c r="R205" s="74"/>
      <c r="S205" s="74"/>
      <c r="T205" s="74"/>
      <c r="U205" s="74"/>
      <c r="V205" s="74"/>
      <c r="W205" s="74"/>
      <c r="X205" s="74"/>
      <c r="Y205" s="74"/>
      <c r="Z205" s="74"/>
    </row>
    <row r="206" spans="1:26" ht="19.5" thickBot="1" x14ac:dyDescent="0.35">
      <c r="C206" s="40" t="str">
        <f>List!$B$10</f>
        <v>O2 emissions</v>
      </c>
      <c r="D206" s="45" t="s">
        <v>196</v>
      </c>
      <c r="E206" s="41" t="e">
        <v>#N/A</v>
      </c>
      <c r="F206" s="41" t="e">
        <v>#N/A</v>
      </c>
      <c r="G206" s="41" t="e">
        <v>#N/A</v>
      </c>
      <c r="H206" s="41" t="e">
        <v>#N/A</v>
      </c>
      <c r="I206" s="41" t="e">
        <v>#N/A</v>
      </c>
      <c r="J206" s="41" t="e">
        <v>#N/A</v>
      </c>
      <c r="K206" s="41" t="e">
        <v>#N/A</v>
      </c>
      <c r="L206" s="41" t="e">
        <v>#N/A</v>
      </c>
      <c r="M206" s="41" t="e">
        <v>#N/A</v>
      </c>
      <c r="N206" s="41" t="e">
        <v>#N/A</v>
      </c>
      <c r="O206" s="73"/>
      <c r="P206" s="73"/>
      <c r="Q206" s="73"/>
      <c r="R206" s="73"/>
      <c r="S206" s="73"/>
      <c r="T206" s="73"/>
      <c r="U206" s="73"/>
      <c r="V206" s="73"/>
      <c r="W206" s="73"/>
      <c r="X206" s="73"/>
      <c r="Y206" s="73"/>
      <c r="Z206" s="73"/>
    </row>
    <row r="207" spans="1:26" x14ac:dyDescent="0.25">
      <c r="A207" s="52" t="str">
        <f>CONCATENATE(C206," - ",D207,"%")</f>
        <v>O2 emissions - 0%</v>
      </c>
      <c r="C207" s="122" t="s">
        <v>124</v>
      </c>
      <c r="D207" s="11">
        <v>0</v>
      </c>
      <c r="E207" s="20">
        <v>6.0248999999999997</v>
      </c>
      <c r="F207" s="20">
        <v>5.0255999999999998</v>
      </c>
      <c r="G207" s="20">
        <v>7.4566325851440443</v>
      </c>
      <c r="H207" s="20" t="e">
        <v>#N/A</v>
      </c>
      <c r="I207" s="20" t="e">
        <v>#N/A</v>
      </c>
      <c r="J207" s="20" t="e">
        <v>#N/A</v>
      </c>
      <c r="K207" s="20">
        <v>18.809999999999999</v>
      </c>
      <c r="L207" s="20">
        <v>15.650399999999999</v>
      </c>
      <c r="M207" s="20">
        <v>16.128599999999999</v>
      </c>
      <c r="N207" s="69" t="e">
        <v>#N/A</v>
      </c>
      <c r="O207" s="74"/>
      <c r="P207" s="74"/>
      <c r="Q207" s="74"/>
      <c r="R207" s="74"/>
      <c r="S207" s="74"/>
      <c r="T207" s="74"/>
      <c r="U207" s="74"/>
      <c r="V207" s="74"/>
      <c r="W207" s="74"/>
      <c r="X207" s="74"/>
      <c r="Y207" s="74"/>
      <c r="Z207" s="74"/>
    </row>
    <row r="208" spans="1:26" x14ac:dyDescent="0.25">
      <c r="A208" s="52" t="str">
        <f>CONCATENATE(C206," - ",D208,"%")</f>
        <v>O2 emissions - 10%</v>
      </c>
      <c r="C208" s="123"/>
      <c r="D208" s="94">
        <v>10</v>
      </c>
      <c r="E208" s="64" t="e">
        <v>#N/A</v>
      </c>
      <c r="F208" s="64" t="e">
        <v>#N/A</v>
      </c>
      <c r="G208" s="64" t="e">
        <v>#N/A</v>
      </c>
      <c r="H208" s="64" t="e">
        <v>#N/A</v>
      </c>
      <c r="I208" s="64" t="e">
        <v>#N/A</v>
      </c>
      <c r="J208" s="64" t="e">
        <v>#N/A</v>
      </c>
      <c r="K208" s="64" t="e">
        <v>#N/A</v>
      </c>
      <c r="L208" s="64" t="e">
        <v>#N/A</v>
      </c>
      <c r="M208" s="64" t="e">
        <v>#N/A</v>
      </c>
      <c r="N208" s="68" t="e">
        <v>#N/A</v>
      </c>
      <c r="O208" s="74"/>
      <c r="P208" s="74"/>
      <c r="Q208" s="74"/>
      <c r="R208" s="74"/>
      <c r="S208" s="74"/>
      <c r="T208" s="74"/>
      <c r="U208" s="74"/>
      <c r="V208" s="74"/>
      <c r="W208" s="74"/>
      <c r="X208" s="74"/>
      <c r="Y208" s="74"/>
      <c r="Z208" s="74"/>
    </row>
    <row r="209" spans="1:26" x14ac:dyDescent="0.25">
      <c r="A209" s="52" t="str">
        <f>CONCATENATE(C206," - ",D209,"%")</f>
        <v>O2 emissions - 20%</v>
      </c>
      <c r="C209" s="123"/>
      <c r="D209" s="94">
        <v>20</v>
      </c>
      <c r="E209" s="64" t="e">
        <v>#N/A</v>
      </c>
      <c r="F209" s="64" t="e">
        <v>#N/A</v>
      </c>
      <c r="G209" s="64" t="e">
        <v>#N/A</v>
      </c>
      <c r="H209" s="64" t="e">
        <v>#N/A</v>
      </c>
      <c r="I209" s="64" t="e">
        <v>#N/A</v>
      </c>
      <c r="J209" s="64" t="e">
        <v>#N/A</v>
      </c>
      <c r="K209" s="64" t="e">
        <v>#N/A</v>
      </c>
      <c r="L209" s="64" t="e">
        <v>#N/A</v>
      </c>
      <c r="M209" s="64" t="e">
        <v>#N/A</v>
      </c>
      <c r="N209" s="68" t="e">
        <v>#N/A</v>
      </c>
      <c r="O209" s="74"/>
      <c r="P209" s="74"/>
      <c r="Q209" s="74"/>
      <c r="R209" s="74"/>
      <c r="S209" s="74"/>
      <c r="T209" s="74"/>
      <c r="U209" s="74"/>
      <c r="V209" s="74"/>
      <c r="W209" s="74"/>
      <c r="X209" s="74"/>
      <c r="Y209" s="74"/>
      <c r="Z209" s="74"/>
    </row>
    <row r="210" spans="1:26" x14ac:dyDescent="0.25">
      <c r="A210" s="52" t="str">
        <f>CONCATENATE(C206," - ",D210,"%")</f>
        <v>O2 emissions - 23%</v>
      </c>
      <c r="C210" s="123"/>
      <c r="D210" s="94">
        <v>23</v>
      </c>
      <c r="E210" s="64">
        <v>7.5331999999999999</v>
      </c>
      <c r="F210" s="64">
        <v>6.1790000000000003</v>
      </c>
      <c r="G210" s="64">
        <v>7.2541933670043957</v>
      </c>
      <c r="H210" s="64" t="e">
        <v>#N/A</v>
      </c>
      <c r="I210" s="64" t="e">
        <v>#N/A</v>
      </c>
      <c r="J210" s="64" t="e">
        <v>#N/A</v>
      </c>
      <c r="K210" s="64">
        <v>18.23</v>
      </c>
      <c r="L210" s="64">
        <v>16.241499999999998</v>
      </c>
      <c r="M210" s="64">
        <v>16.359500000000001</v>
      </c>
      <c r="N210" s="68" t="e">
        <v>#N/A</v>
      </c>
      <c r="O210" s="74"/>
      <c r="P210" s="74"/>
      <c r="Q210" s="74"/>
      <c r="R210" s="74"/>
      <c r="S210" s="74"/>
      <c r="T210" s="74"/>
      <c r="U210" s="74"/>
      <c r="V210" s="74"/>
      <c r="W210" s="74"/>
      <c r="X210" s="74"/>
      <c r="Y210" s="74"/>
      <c r="Z210" s="74"/>
    </row>
    <row r="211" spans="1:26" x14ac:dyDescent="0.25">
      <c r="A211" s="52" t="str">
        <f>CONCATENATE(C206," - ",D211,"%")</f>
        <v>O2 emissions - 30%</v>
      </c>
      <c r="C211" s="123"/>
      <c r="D211" s="94">
        <v>30</v>
      </c>
      <c r="E211" s="64" t="e">
        <v>#N/A</v>
      </c>
      <c r="F211" s="64" t="e">
        <v>#N/A</v>
      </c>
      <c r="G211" s="64" t="e">
        <v>#N/A</v>
      </c>
      <c r="H211" s="64" t="e">
        <v>#N/A</v>
      </c>
      <c r="I211" s="64" t="e">
        <v>#N/A</v>
      </c>
      <c r="J211" s="64" t="e">
        <v>#N/A</v>
      </c>
      <c r="K211" s="64" t="e">
        <v>#N/A</v>
      </c>
      <c r="L211" s="64" t="e">
        <v>#N/A</v>
      </c>
      <c r="M211" s="64" t="e">
        <v>#N/A</v>
      </c>
      <c r="N211" s="68" t="e">
        <v>#N/A</v>
      </c>
      <c r="O211" s="74"/>
      <c r="P211" s="74"/>
      <c r="Q211" s="74"/>
      <c r="R211" s="74"/>
      <c r="S211" s="74"/>
      <c r="T211" s="74"/>
      <c r="U211" s="74"/>
      <c r="V211" s="74"/>
      <c r="W211" s="74"/>
      <c r="X211" s="74"/>
      <c r="Y211" s="74"/>
      <c r="Z211" s="74"/>
    </row>
    <row r="212" spans="1:26" x14ac:dyDescent="0.25">
      <c r="A212" s="52" t="str">
        <f>CONCATENATE(C206," - ",D212,"%")</f>
        <v>O2 emissions - 40%</v>
      </c>
      <c r="C212" s="123"/>
      <c r="D212" s="94">
        <v>40</v>
      </c>
      <c r="E212" s="64">
        <v>7.8851000000000004</v>
      </c>
      <c r="F212" s="64">
        <v>7.1207000000000003</v>
      </c>
      <c r="G212" s="64">
        <v>8.4129350173950215</v>
      </c>
      <c r="H212" s="64" t="e">
        <v>#N/A</v>
      </c>
      <c r="I212" s="64" t="e">
        <v>#N/A</v>
      </c>
      <c r="J212" s="64" t="e">
        <v>#N/A</v>
      </c>
      <c r="K212" s="64">
        <v>18.27</v>
      </c>
      <c r="L212" s="64">
        <v>16.456</v>
      </c>
      <c r="M212" s="64">
        <v>16.776599999999998</v>
      </c>
      <c r="N212" s="68" t="e">
        <v>#N/A</v>
      </c>
      <c r="O212" s="74"/>
      <c r="P212" s="74"/>
      <c r="Q212" s="74"/>
      <c r="R212" s="74"/>
      <c r="S212" s="74"/>
      <c r="T212" s="74"/>
      <c r="U212" s="74"/>
      <c r="V212" s="74"/>
      <c r="W212" s="74"/>
      <c r="X212" s="74"/>
      <c r="Y212" s="74"/>
      <c r="Z212" s="74"/>
    </row>
    <row r="213" spans="1:26" x14ac:dyDescent="0.25">
      <c r="A213" s="52" t="str">
        <f>CONCATENATE(C206," - ",D213,"%")</f>
        <v>O2 emissions - 50%</v>
      </c>
      <c r="C213" s="123"/>
      <c r="D213" s="94">
        <v>50</v>
      </c>
      <c r="E213" s="64" t="e">
        <v>#N/A</v>
      </c>
      <c r="F213" s="64" t="e">
        <v>#N/A</v>
      </c>
      <c r="G213" s="64" t="e">
        <v>#N/A</v>
      </c>
      <c r="H213" s="64" t="e">
        <v>#N/A</v>
      </c>
      <c r="I213" s="64" t="e">
        <v>#N/A</v>
      </c>
      <c r="J213" s="64" t="e">
        <v>#N/A</v>
      </c>
      <c r="K213" s="64" t="e">
        <v>#N/A</v>
      </c>
      <c r="L213" s="64" t="e">
        <v>#N/A</v>
      </c>
      <c r="M213" s="64" t="e">
        <v>#N/A</v>
      </c>
      <c r="N213" s="68" t="e">
        <v>#N/A</v>
      </c>
      <c r="O213" s="74"/>
      <c r="P213" s="74"/>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6" t="e">
        <v>#N/A</v>
      </c>
      <c r="F214" s="116" t="e">
        <v>#N/A</v>
      </c>
      <c r="G214" s="116" t="e">
        <v>#N/A</v>
      </c>
      <c r="H214" s="116" t="e">
        <v>#N/A</v>
      </c>
      <c r="I214" s="116" t="e">
        <v>#N/A</v>
      </c>
      <c r="J214" s="116" t="e">
        <v>#N/A</v>
      </c>
      <c r="K214" s="116" t="e">
        <v>#N/A</v>
      </c>
      <c r="L214" s="116" t="e">
        <v>#N/A</v>
      </c>
      <c r="M214" s="116" t="e">
        <v>#N/A</v>
      </c>
      <c r="N214" s="112" t="e">
        <v>#N/A</v>
      </c>
      <c r="O214" s="74"/>
      <c r="P214" s="74"/>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41" t="e">
        <v>#N/A</v>
      </c>
      <c r="G215" s="41" t="e">
        <v>#N/A</v>
      </c>
      <c r="H215" s="41" t="e">
        <v>#N/A</v>
      </c>
      <c r="I215" s="41" t="e">
        <v>#N/A</v>
      </c>
      <c r="J215" s="41" t="e">
        <v>#N/A</v>
      </c>
      <c r="K215" s="41" t="e">
        <v>#N/A</v>
      </c>
      <c r="L215" s="41" t="e">
        <v>#N/A</v>
      </c>
      <c r="M215" s="41" t="e">
        <v>#N/A</v>
      </c>
      <c r="N215" s="41" t="e">
        <v>#N/A</v>
      </c>
      <c r="O215" s="73"/>
      <c r="P215" s="73"/>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33">
        <v>446.898434633362</v>
      </c>
      <c r="F216" s="20">
        <v>753.556840926213</v>
      </c>
      <c r="G216" s="20" t="e">
        <v>#N/A</v>
      </c>
      <c r="H216" s="20">
        <v>1494.1172202182504</v>
      </c>
      <c r="I216" s="20" t="e">
        <v>#N/A</v>
      </c>
      <c r="J216" s="20" t="e">
        <v>#N/A</v>
      </c>
      <c r="K216" s="20">
        <v>8347.5855857223469</v>
      </c>
      <c r="L216" s="20">
        <v>90.584187333323015</v>
      </c>
      <c r="M216" s="20">
        <v>241.25445292854781</v>
      </c>
      <c r="N216" s="69" t="e">
        <v>#N/A</v>
      </c>
      <c r="O216" s="74"/>
      <c r="P216" s="74"/>
      <c r="Q216" s="74"/>
      <c r="R216" s="74"/>
      <c r="S216" s="74"/>
      <c r="T216" s="74"/>
      <c r="U216" s="74"/>
      <c r="V216" s="74"/>
      <c r="W216" s="74"/>
      <c r="X216" s="74"/>
      <c r="Y216" s="74"/>
      <c r="Z216" s="74"/>
    </row>
    <row r="217" spans="1:26" x14ac:dyDescent="0.25">
      <c r="A217" s="52" t="str">
        <f>CONCATENATE(C215," - ",D217,"%")</f>
        <v>Unburnt UHC emissions - 23%</v>
      </c>
      <c r="C217" s="130"/>
      <c r="D217" s="94">
        <v>23</v>
      </c>
      <c r="E217" s="34" t="e">
        <v>#N/A</v>
      </c>
      <c r="F217" s="64" t="e">
        <v>#N/A</v>
      </c>
      <c r="G217" s="64" t="e">
        <v>#N/A</v>
      </c>
      <c r="H217" s="64" t="e">
        <v>#N/A</v>
      </c>
      <c r="I217" s="64" t="e">
        <v>#N/A</v>
      </c>
      <c r="J217" s="64" t="e">
        <v>#N/A</v>
      </c>
      <c r="K217" s="64" t="e">
        <v>#N/A</v>
      </c>
      <c r="L217" s="64" t="e">
        <v>#N/A</v>
      </c>
      <c r="M217" s="64" t="e">
        <v>#N/A</v>
      </c>
      <c r="N217" s="68" t="e">
        <v>#N/A</v>
      </c>
      <c r="O217" s="74"/>
      <c r="P217" s="74"/>
      <c r="Q217" s="74"/>
      <c r="R217" s="74"/>
      <c r="S217" s="74"/>
      <c r="T217" s="74"/>
      <c r="U217" s="74"/>
      <c r="V217" s="74"/>
      <c r="W217" s="74"/>
      <c r="X217" s="74"/>
      <c r="Y217" s="74"/>
      <c r="Z217" s="74"/>
    </row>
    <row r="218" spans="1:26" x14ac:dyDescent="0.25">
      <c r="A218" s="52" t="str">
        <f>CONCATENATE(C215," - ",D218,"%")</f>
        <v>Unburnt UHC emissions - 40%</v>
      </c>
      <c r="C218" s="130"/>
      <c r="D218" s="94">
        <v>40</v>
      </c>
      <c r="E218" s="34">
        <v>72.052171262249431</v>
      </c>
      <c r="F218" s="64">
        <v>280.16770780129974</v>
      </c>
      <c r="G218" s="64" t="e">
        <v>#N/A</v>
      </c>
      <c r="H218" s="64">
        <v>530.7691114880497</v>
      </c>
      <c r="I218" s="64" t="e">
        <v>#N/A</v>
      </c>
      <c r="J218" s="64" t="e">
        <v>#N/A</v>
      </c>
      <c r="K218" s="64">
        <v>4929.9107768544873</v>
      </c>
      <c r="L218" s="64">
        <v>31.459528042298661</v>
      </c>
      <c r="M218" s="64">
        <v>111.46553635120799</v>
      </c>
      <c r="N218" s="68" t="e">
        <v>#N/A</v>
      </c>
      <c r="O218" s="74"/>
      <c r="P218" s="74"/>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117" t="e">
        <v>#N/A</v>
      </c>
      <c r="F219" s="116" t="e">
        <v>#N/A</v>
      </c>
      <c r="G219" s="116" t="e">
        <v>#N/A</v>
      </c>
      <c r="H219" s="116" t="e">
        <v>#N/A</v>
      </c>
      <c r="I219" s="116" t="e">
        <v>#N/A</v>
      </c>
      <c r="J219" s="116" t="e">
        <v>#N/A</v>
      </c>
      <c r="K219" s="116" t="e">
        <v>#N/A</v>
      </c>
      <c r="L219" s="116" t="e">
        <v>#N/A</v>
      </c>
      <c r="M219" s="116" t="e">
        <v>#N/A</v>
      </c>
      <c r="N219" s="112" t="e">
        <v>#N/A</v>
      </c>
      <c r="O219" s="74"/>
      <c r="P219" s="74"/>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41" t="e">
        <v>#N/A</v>
      </c>
      <c r="G220" s="41" t="e">
        <v>#N/A</v>
      </c>
      <c r="H220" s="41" t="e">
        <v>#N/A</v>
      </c>
      <c r="I220" s="41" t="e">
        <v>#N/A</v>
      </c>
      <c r="J220" s="41" t="e">
        <v>#N/A</v>
      </c>
      <c r="K220" s="41" t="e">
        <v>#N/A</v>
      </c>
      <c r="L220" s="41" t="e">
        <v>#N/A</v>
      </c>
      <c r="M220" s="41" t="e">
        <v>#N/A</v>
      </c>
      <c r="N220" s="41" t="e">
        <v>#N/A</v>
      </c>
      <c r="O220" s="73"/>
      <c r="P220" s="73"/>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33" t="e">
        <v>#N/A</v>
      </c>
      <c r="F221" s="20" t="e">
        <v>#N/A</v>
      </c>
      <c r="G221" s="20" t="e">
        <v>#N/A</v>
      </c>
      <c r="H221" s="20" t="e">
        <v>#N/A</v>
      </c>
      <c r="I221" s="20" t="e">
        <v>#N/A</v>
      </c>
      <c r="J221" s="20" t="e">
        <v>#N/A</v>
      </c>
      <c r="K221" s="20" t="e">
        <v>#N/A</v>
      </c>
      <c r="L221" s="20" t="e">
        <v>#N/A</v>
      </c>
      <c r="M221" s="20" t="e">
        <v>#N/A</v>
      </c>
      <c r="N221" s="69" t="e">
        <v>#N/A</v>
      </c>
      <c r="O221" s="74"/>
      <c r="P221" s="74"/>
      <c r="Q221" s="74"/>
      <c r="R221" s="74"/>
      <c r="S221" s="74"/>
      <c r="T221" s="74"/>
      <c r="U221" s="74"/>
      <c r="V221" s="74"/>
      <c r="W221" s="74"/>
      <c r="X221" s="74"/>
      <c r="Y221" s="74"/>
      <c r="Z221" s="74"/>
    </row>
    <row r="222" spans="1:26" x14ac:dyDescent="0.25">
      <c r="A222" s="52" t="str">
        <f>CONCATENATE(C220," - ",D222,"%")</f>
        <v>Unburnt H2 emissions - 23%</v>
      </c>
      <c r="C222" s="130"/>
      <c r="D222" s="94">
        <v>23</v>
      </c>
      <c r="E222" s="34" t="e">
        <v>#N/A</v>
      </c>
      <c r="F222" s="64" t="e">
        <v>#N/A</v>
      </c>
      <c r="G222" s="64" t="e">
        <v>#N/A</v>
      </c>
      <c r="H222" s="64" t="e">
        <v>#N/A</v>
      </c>
      <c r="I222" s="64" t="e">
        <v>#N/A</v>
      </c>
      <c r="J222" s="64" t="e">
        <v>#N/A</v>
      </c>
      <c r="K222" s="64" t="e">
        <v>#N/A</v>
      </c>
      <c r="L222" s="64" t="e">
        <v>#N/A</v>
      </c>
      <c r="M222" s="64" t="e">
        <v>#N/A</v>
      </c>
      <c r="N222" s="68" t="e">
        <v>#N/A</v>
      </c>
      <c r="O222" s="74"/>
      <c r="P222" s="74"/>
      <c r="Q222" s="74"/>
      <c r="R222" s="74"/>
      <c r="S222" s="74"/>
      <c r="T222" s="74"/>
      <c r="U222" s="74"/>
      <c r="V222" s="74"/>
      <c r="W222" s="74"/>
      <c r="X222" s="74"/>
      <c r="Y222" s="74"/>
      <c r="Z222" s="74"/>
    </row>
    <row r="223" spans="1:26" x14ac:dyDescent="0.25">
      <c r="A223" s="52" t="str">
        <f>CONCATENATE(C220," - ",D223,"%")</f>
        <v>Unburnt H2 emissions - 40%</v>
      </c>
      <c r="C223" s="130"/>
      <c r="D223" s="94">
        <v>40</v>
      </c>
      <c r="E223" s="34" t="e">
        <v>#N/A</v>
      </c>
      <c r="F223" s="64" t="e">
        <v>#N/A</v>
      </c>
      <c r="G223" s="64" t="e">
        <v>#N/A</v>
      </c>
      <c r="H223" s="64" t="e">
        <v>#N/A</v>
      </c>
      <c r="I223" s="64" t="e">
        <v>#N/A</v>
      </c>
      <c r="J223" s="64" t="e">
        <v>#N/A</v>
      </c>
      <c r="K223" s="64" t="e">
        <v>#N/A</v>
      </c>
      <c r="L223" s="64" t="e">
        <v>#N/A</v>
      </c>
      <c r="M223" s="64" t="e">
        <v>#N/A</v>
      </c>
      <c r="N223" s="68" t="e">
        <v>#N/A</v>
      </c>
      <c r="O223" s="74"/>
      <c r="P223" s="74"/>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117" t="e">
        <v>#N/A</v>
      </c>
      <c r="F224" s="116" t="e">
        <v>#N/A</v>
      </c>
      <c r="G224" s="116" t="e">
        <v>#N/A</v>
      </c>
      <c r="H224" s="116" t="e">
        <v>#N/A</v>
      </c>
      <c r="I224" s="116" t="e">
        <v>#N/A</v>
      </c>
      <c r="J224" s="116" t="e">
        <v>#N/A</v>
      </c>
      <c r="K224" s="116" t="e">
        <v>#N/A</v>
      </c>
      <c r="L224" s="116" t="e">
        <v>#N/A</v>
      </c>
      <c r="M224" s="116" t="e">
        <v>#N/A</v>
      </c>
      <c r="N224" s="112" t="e">
        <v>#N/A</v>
      </c>
      <c r="O224" s="74"/>
      <c r="P224" s="74"/>
      <c r="Q224" s="74"/>
      <c r="R224" s="74"/>
      <c r="S224" s="74"/>
      <c r="T224" s="74"/>
      <c r="U224" s="74"/>
      <c r="V224" s="74"/>
      <c r="W224" s="74"/>
      <c r="X224" s="74"/>
      <c r="Y224" s="74"/>
      <c r="Z224" s="74"/>
    </row>
    <row r="225" spans="1:26" ht="19.5" thickBot="1" x14ac:dyDescent="0.35">
      <c r="C225" s="40" t="str">
        <f>List!$B$6</f>
        <v>Air Excess (Lambda)</v>
      </c>
      <c r="D225" s="45"/>
      <c r="E225" s="41" t="e">
        <v>#N/A</v>
      </c>
      <c r="F225" s="41" t="e">
        <v>#N/A</v>
      </c>
      <c r="G225" s="41" t="e">
        <v>#N/A</v>
      </c>
      <c r="H225" s="41" t="e">
        <v>#N/A</v>
      </c>
      <c r="I225" s="41" t="e">
        <v>#N/A</v>
      </c>
      <c r="J225" s="41" t="e">
        <v>#N/A</v>
      </c>
      <c r="K225" s="41" t="e">
        <v>#N/A</v>
      </c>
      <c r="L225" s="41" t="e">
        <v>#N/A</v>
      </c>
      <c r="M225" s="41" t="e">
        <v>#N/A</v>
      </c>
      <c r="N225" s="41" t="e">
        <v>#N/A</v>
      </c>
      <c r="O225" s="73"/>
      <c r="P225" s="73"/>
      <c r="Q225" s="73"/>
      <c r="R225" s="73"/>
      <c r="S225" s="73"/>
      <c r="T225" s="73"/>
      <c r="U225" s="73"/>
      <c r="V225" s="73"/>
      <c r="W225" s="73"/>
      <c r="X225" s="73"/>
      <c r="Y225" s="73"/>
      <c r="Z225" s="73"/>
    </row>
    <row r="226" spans="1:26" x14ac:dyDescent="0.25">
      <c r="A226" s="52" t="str">
        <f>CONCATENATE(C225," - ",D226,"%")</f>
        <v>Air Excess (Lambda) - 0%</v>
      </c>
      <c r="C226" s="122" t="s">
        <v>124</v>
      </c>
      <c r="D226" s="11">
        <v>0</v>
      </c>
      <c r="E226" s="20">
        <v>1.4023278642546626</v>
      </c>
      <c r="F226" s="20">
        <v>1.3146033653846154</v>
      </c>
      <c r="G226" s="20">
        <v>1.5505744883628227</v>
      </c>
      <c r="H226" s="20" t="e">
        <v>#N/A</v>
      </c>
      <c r="I226" s="20" t="e">
        <v>#N/A</v>
      </c>
      <c r="J226" s="20" t="e">
        <v>#N/A</v>
      </c>
      <c r="K226" s="20">
        <v>9.5890410958904049</v>
      </c>
      <c r="L226" s="20">
        <v>3.9255271422162399</v>
      </c>
      <c r="M226" s="20">
        <v>4.3108757236112814</v>
      </c>
      <c r="N226" s="69" t="e">
        <v>#N/A</v>
      </c>
      <c r="O226" s="74"/>
      <c r="P226" s="74"/>
      <c r="Q226" s="74"/>
      <c r="R226" s="74"/>
      <c r="S226" s="74"/>
      <c r="T226" s="74"/>
      <c r="U226" s="74"/>
      <c r="V226" s="74"/>
      <c r="W226" s="74"/>
      <c r="X226" s="74"/>
      <c r="Y226" s="74"/>
      <c r="Z226" s="74"/>
    </row>
    <row r="227" spans="1:26" x14ac:dyDescent="0.25">
      <c r="A227" s="52" t="str">
        <f>CONCATENATE(C225," - ",D227,"%")</f>
        <v>Air Excess (Lambda) - 10%</v>
      </c>
      <c r="C227" s="123"/>
      <c r="D227" s="94">
        <v>10</v>
      </c>
      <c r="E227" s="64" t="e">
        <v>#N/A</v>
      </c>
      <c r="F227" s="64" t="e">
        <v>#N/A</v>
      </c>
      <c r="G227" s="64" t="e">
        <v>#N/A</v>
      </c>
      <c r="H227" s="64" t="e">
        <v>#N/A</v>
      </c>
      <c r="I227" s="64" t="e">
        <v>#N/A</v>
      </c>
      <c r="J227" s="64" t="e">
        <v>#N/A</v>
      </c>
      <c r="K227" s="64" t="e">
        <v>#N/A</v>
      </c>
      <c r="L227" s="64" t="e">
        <v>#N/A</v>
      </c>
      <c r="M227" s="64" t="e">
        <v>#N/A</v>
      </c>
      <c r="N227" s="68" t="e">
        <v>#N/A</v>
      </c>
      <c r="O227" s="74"/>
      <c r="P227" s="74"/>
      <c r="Q227" s="74"/>
      <c r="R227" s="74"/>
      <c r="S227" s="74"/>
      <c r="T227" s="74"/>
      <c r="U227" s="74"/>
      <c r="V227" s="74"/>
      <c r="W227" s="74"/>
      <c r="X227" s="74"/>
      <c r="Y227" s="74"/>
      <c r="Z227" s="74"/>
    </row>
    <row r="228" spans="1:26" x14ac:dyDescent="0.25">
      <c r="A228" s="52" t="str">
        <f>CONCATENATE(C225," - ",D228,"%")</f>
        <v>Air Excess (Lambda) - 20%</v>
      </c>
      <c r="C228" s="123"/>
      <c r="D228" s="94">
        <v>20</v>
      </c>
      <c r="E228" s="64" t="e">
        <v>#N/A</v>
      </c>
      <c r="F228" s="64" t="e">
        <v>#N/A</v>
      </c>
      <c r="G228" s="64" t="e">
        <v>#N/A</v>
      </c>
      <c r="H228" s="64" t="e">
        <v>#N/A</v>
      </c>
      <c r="I228" s="64" t="e">
        <v>#N/A</v>
      </c>
      <c r="J228" s="64" t="e">
        <v>#N/A</v>
      </c>
      <c r="K228" s="64" t="e">
        <v>#N/A</v>
      </c>
      <c r="L228" s="64" t="e">
        <v>#N/A</v>
      </c>
      <c r="M228" s="64" t="e">
        <v>#N/A</v>
      </c>
      <c r="N228" s="68" t="e">
        <v>#N/A</v>
      </c>
      <c r="O228" s="74"/>
      <c r="P228" s="74"/>
      <c r="Q228" s="74"/>
      <c r="R228" s="74"/>
      <c r="S228" s="74"/>
      <c r="T228" s="74"/>
      <c r="U228" s="74"/>
      <c r="V228" s="74"/>
      <c r="W228" s="74"/>
      <c r="X228" s="74"/>
      <c r="Y228" s="74"/>
      <c r="Z228" s="74"/>
    </row>
    <row r="229" spans="1:26" x14ac:dyDescent="0.25">
      <c r="A229" s="52" t="str">
        <f>CONCATENATE(C225," - ",D229,"%")</f>
        <v>Air Excess (Lambda) - 23%</v>
      </c>
      <c r="C229" s="123"/>
      <c r="D229" s="94">
        <v>23</v>
      </c>
      <c r="E229" s="64">
        <v>1.5593905010841478</v>
      </c>
      <c r="F229" s="64">
        <v>1.4169084407259969</v>
      </c>
      <c r="G229" s="64">
        <v>1.5277386450054768</v>
      </c>
      <c r="H229" s="64" t="e">
        <v>#N/A</v>
      </c>
      <c r="I229" s="64" t="e">
        <v>#N/A</v>
      </c>
      <c r="J229" s="64" t="e">
        <v>#N/A</v>
      </c>
      <c r="K229" s="64">
        <v>7.5812274368231058</v>
      </c>
      <c r="L229" s="64">
        <v>4.4131554061153713</v>
      </c>
      <c r="M229" s="64">
        <v>4.5253744208598219</v>
      </c>
      <c r="N229" s="68" t="e">
        <v>#N/A</v>
      </c>
      <c r="O229" s="74"/>
      <c r="P229" s="74"/>
      <c r="Q229" s="74"/>
      <c r="R229" s="74"/>
      <c r="S229" s="74"/>
      <c r="T229" s="74"/>
      <c r="U229" s="74"/>
      <c r="V229" s="74"/>
      <c r="W229" s="74"/>
      <c r="X229" s="74"/>
      <c r="Y229" s="74"/>
      <c r="Z229" s="74"/>
    </row>
    <row r="230" spans="1:26" x14ac:dyDescent="0.25">
      <c r="A230" s="52" t="str">
        <f>CONCATENATE(C225," - ",D230,"%")</f>
        <v>Air Excess (Lambda) - 30%</v>
      </c>
      <c r="C230" s="123"/>
      <c r="D230" s="94">
        <v>30</v>
      </c>
      <c r="E230" s="64" t="e">
        <v>#N/A</v>
      </c>
      <c r="F230" s="64" t="e">
        <v>#N/A</v>
      </c>
      <c r="G230" s="64" t="e">
        <v>#N/A</v>
      </c>
      <c r="H230" s="64" t="e">
        <v>#N/A</v>
      </c>
      <c r="I230" s="64" t="e">
        <v>#N/A</v>
      </c>
      <c r="J230" s="64" t="e">
        <v>#N/A</v>
      </c>
      <c r="K230" s="64" t="e">
        <v>#N/A</v>
      </c>
      <c r="L230" s="64" t="e">
        <v>#N/A</v>
      </c>
      <c r="M230" s="64" t="e">
        <v>#N/A</v>
      </c>
      <c r="N230" s="68" t="e">
        <v>#N/A</v>
      </c>
      <c r="O230" s="74"/>
      <c r="P230" s="74"/>
      <c r="Q230" s="74"/>
      <c r="R230" s="74"/>
      <c r="S230" s="74"/>
      <c r="T230" s="74"/>
      <c r="U230" s="74"/>
      <c r="V230" s="74"/>
      <c r="W230" s="74"/>
      <c r="X230" s="74"/>
      <c r="Y230" s="74"/>
      <c r="Z230" s="74"/>
    </row>
    <row r="231" spans="1:26" x14ac:dyDescent="0.25">
      <c r="A231" s="52" t="str">
        <f>CONCATENATE(C225," - ",D231,"%")</f>
        <v>Air Excess (Lambda) - 40%</v>
      </c>
      <c r="C231" s="123"/>
      <c r="D231" s="94">
        <v>40</v>
      </c>
      <c r="E231" s="64">
        <v>1.6012321862919277</v>
      </c>
      <c r="F231" s="64">
        <v>1.5130446059959795</v>
      </c>
      <c r="G231" s="64">
        <v>1.6683794060824739</v>
      </c>
      <c r="H231" s="64" t="e">
        <v>#N/A</v>
      </c>
      <c r="I231" s="64" t="e">
        <v>#N/A</v>
      </c>
      <c r="J231" s="64" t="e">
        <v>#N/A</v>
      </c>
      <c r="K231" s="64">
        <v>7.6923076923076907</v>
      </c>
      <c r="L231" s="64">
        <v>4.6214788732394361</v>
      </c>
      <c r="M231" s="64">
        <v>4.9722972013070024</v>
      </c>
      <c r="N231" s="68" t="e">
        <v>#N/A</v>
      </c>
      <c r="O231" s="74"/>
      <c r="P231" s="74"/>
      <c r="Q231" s="74"/>
      <c r="R231" s="74"/>
      <c r="S231" s="74"/>
      <c r="T231" s="74"/>
      <c r="U231" s="74"/>
      <c r="V231" s="74"/>
      <c r="W231" s="74"/>
      <c r="X231" s="74"/>
      <c r="Y231" s="74"/>
      <c r="Z231" s="74"/>
    </row>
    <row r="232" spans="1:26" x14ac:dyDescent="0.25">
      <c r="A232" s="52" t="str">
        <f>CONCATENATE(C225," - ",D232,"%")</f>
        <v>Air Excess (Lambda) - 50%</v>
      </c>
      <c r="C232" s="123"/>
      <c r="D232" s="94">
        <v>50</v>
      </c>
      <c r="E232" s="64" t="e">
        <v>#N/A</v>
      </c>
      <c r="F232" s="64" t="e">
        <v>#N/A</v>
      </c>
      <c r="G232" s="64" t="e">
        <v>#N/A</v>
      </c>
      <c r="H232" s="64" t="e">
        <v>#N/A</v>
      </c>
      <c r="I232" s="64" t="e">
        <v>#N/A</v>
      </c>
      <c r="J232" s="64" t="e">
        <v>#N/A</v>
      </c>
      <c r="K232" s="64" t="e">
        <v>#N/A</v>
      </c>
      <c r="L232" s="64" t="e">
        <v>#N/A</v>
      </c>
      <c r="M232" s="64" t="e">
        <v>#N/A</v>
      </c>
      <c r="N232" s="68" t="e">
        <v>#N/A</v>
      </c>
      <c r="O232" s="74"/>
      <c r="P232" s="74"/>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6" t="e">
        <v>#N/A</v>
      </c>
      <c r="F233" s="116" t="e">
        <v>#N/A</v>
      </c>
      <c r="G233" s="116" t="e">
        <v>#N/A</v>
      </c>
      <c r="H233" s="116" t="e">
        <v>#N/A</v>
      </c>
      <c r="I233" s="116" t="e">
        <v>#N/A</v>
      </c>
      <c r="J233" s="116" t="e">
        <v>#N/A</v>
      </c>
      <c r="K233" s="116" t="e">
        <v>#N/A</v>
      </c>
      <c r="L233" s="116" t="e">
        <v>#N/A</v>
      </c>
      <c r="M233" s="116" t="e">
        <v>#N/A</v>
      </c>
      <c r="N233" s="112" t="e">
        <v>#N/A</v>
      </c>
      <c r="O233" s="74"/>
      <c r="P233" s="74"/>
      <c r="Q233" s="74"/>
      <c r="R233" s="74"/>
      <c r="S233" s="74"/>
      <c r="T233" s="74"/>
      <c r="U233" s="74"/>
      <c r="V233" s="74"/>
      <c r="W233" s="74"/>
      <c r="X233" s="74"/>
      <c r="Y233" s="74"/>
      <c r="Z233" s="74"/>
    </row>
    <row r="234" spans="1:26" x14ac:dyDescent="0.25">
      <c r="O234" s="74"/>
      <c r="P234" s="74"/>
      <c r="Q234" s="74"/>
      <c r="R234" s="74"/>
      <c r="S234"/>
      <c r="T234"/>
      <c r="U234"/>
      <c r="V234"/>
      <c r="W234"/>
      <c r="X234"/>
      <c r="Y234"/>
      <c r="Z234"/>
    </row>
    <row r="235" spans="1:26" x14ac:dyDescent="0.25">
      <c r="O235" s="74"/>
      <c r="P235" s="74"/>
      <c r="Q235" s="74"/>
      <c r="R235" s="74"/>
      <c r="S235"/>
      <c r="T235"/>
      <c r="U235"/>
      <c r="V235"/>
      <c r="W235"/>
      <c r="X235"/>
      <c r="Y235"/>
      <c r="Z235"/>
    </row>
    <row r="236" spans="1:26" x14ac:dyDescent="0.25">
      <c r="O236" s="74"/>
      <c r="P236" s="74"/>
      <c r="Q236" s="74"/>
      <c r="R236" s="74"/>
      <c r="S236"/>
      <c r="T236"/>
      <c r="U236"/>
      <c r="V236"/>
      <c r="W236"/>
      <c r="X236"/>
      <c r="Y236"/>
      <c r="Z236"/>
    </row>
    <row r="237" spans="1:26" x14ac:dyDescent="0.25">
      <c r="O237" s="74"/>
      <c r="P237" s="74"/>
      <c r="Q237" s="74"/>
      <c r="R237" s="74"/>
      <c r="S237"/>
      <c r="T237"/>
      <c r="U237"/>
      <c r="V237"/>
      <c r="W237"/>
      <c r="X237"/>
      <c r="Y237"/>
      <c r="Z237"/>
    </row>
    <row r="238" spans="1:26" x14ac:dyDescent="0.25">
      <c r="O238" s="74"/>
      <c r="P238" s="74"/>
      <c r="Q238" s="74"/>
      <c r="R238" s="74"/>
      <c r="S238"/>
      <c r="T238"/>
      <c r="U238"/>
      <c r="V238"/>
      <c r="W238"/>
      <c r="X238"/>
      <c r="Y238"/>
      <c r="Z238"/>
    </row>
    <row r="239" spans="1:26" x14ac:dyDescent="0.25">
      <c r="O239" s="74"/>
      <c r="P239" s="74"/>
      <c r="Q239" s="74"/>
      <c r="R239" s="74"/>
      <c r="S239"/>
      <c r="T239"/>
      <c r="U239"/>
      <c r="V239"/>
      <c r="W239"/>
      <c r="X239"/>
      <c r="Y239"/>
      <c r="Z239"/>
    </row>
    <row r="240" spans="1:26" x14ac:dyDescent="0.25">
      <c r="O240" s="74"/>
      <c r="P240" s="74"/>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162:C169"/>
    <mergeCell ref="C66:C73"/>
    <mergeCell ref="C75:C82"/>
    <mergeCell ref="C84:C91"/>
    <mergeCell ref="C93:C100"/>
    <mergeCell ref="C144:C151"/>
    <mergeCell ref="C153:C160"/>
    <mergeCell ref="C102:C109"/>
    <mergeCell ref="C111:C114"/>
    <mergeCell ref="C116:C119"/>
    <mergeCell ref="C121:C128"/>
    <mergeCell ref="C135:C142"/>
    <mergeCell ref="C221:C224"/>
    <mergeCell ref="C226:C233"/>
    <mergeCell ref="C171:C178"/>
    <mergeCell ref="C180:C187"/>
    <mergeCell ref="C189:C196"/>
    <mergeCell ref="C198:C205"/>
    <mergeCell ref="C207:C214"/>
    <mergeCell ref="C216:C219"/>
    <mergeCell ref="C57:C64"/>
    <mergeCell ref="C30:C37"/>
    <mergeCell ref="C39:C46"/>
    <mergeCell ref="C48:C55"/>
    <mergeCell ref="AE17:AJ17"/>
    <mergeCell ref="AL17:AQ17"/>
    <mergeCell ref="A1:A4"/>
    <mergeCell ref="E1:Z1"/>
    <mergeCell ref="AC1:AG1"/>
    <mergeCell ref="AH1:AY1"/>
    <mergeCell ref="AE5:AJ5"/>
    <mergeCell ref="AL5:AQ5"/>
  </mergeCells>
  <dataValidations count="1">
    <dataValidation type="list" allowBlank="1" showInputMessage="1" showErrorMessage="1" sqref="AH1" xr:uid="{8A89DE4C-B21D-458E-A168-5B39DC51619E}">
      <formula1>KPI</formula1>
    </dataValidation>
  </dataValidations>
  <pageMargins left="0.7" right="0.7" top="0.75" bottom="0.75" header="0.3" footer="0.3"/>
  <pageSetup paperSize="9"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CEDBF-CD52-4DFE-A951-CBFB9A7A37F8}">
  <dimension ref="A1:AY303"/>
  <sheetViews>
    <sheetView topLeftCell="V1" zoomScale="55" zoomScaleNormal="55" workbookViewId="0">
      <selection activeCell="AJ3" sqref="AJ3:AZ3"/>
    </sheetView>
  </sheetViews>
  <sheetFormatPr baseColWidth="10" defaultColWidth="11.42578125" defaultRowHeight="15" x14ac:dyDescent="0.25"/>
  <cols>
    <col min="1" max="1" width="11.42578125" style="52"/>
    <col min="2" max="2" width="30" style="31" bestFit="1" customWidth="1"/>
    <col min="3" max="3" width="48.85546875" style="29" bestFit="1" customWidth="1"/>
    <col min="4" max="4" width="11.5703125" style="4" customWidth="1"/>
    <col min="5" max="18" width="13.140625" style="18" customWidth="1"/>
    <col min="19" max="26" width="13.140625" style="1" customWidth="1"/>
    <col min="27" max="16384" width="11.42578125" style="1"/>
  </cols>
  <sheetData>
    <row r="1" spans="1:51" ht="29.25" thickBot="1" x14ac:dyDescent="0.3">
      <c r="A1" s="132" t="s">
        <v>26</v>
      </c>
      <c r="B1" s="48" t="s">
        <v>544</v>
      </c>
      <c r="E1" s="125" t="s">
        <v>28</v>
      </c>
      <c r="F1" s="126"/>
      <c r="G1" s="126"/>
      <c r="H1" s="126"/>
      <c r="I1" s="126"/>
      <c r="J1" s="126"/>
      <c r="K1" s="126"/>
      <c r="L1" s="126"/>
      <c r="M1" s="126"/>
      <c r="N1" s="126"/>
      <c r="O1" s="126"/>
      <c r="P1" s="126"/>
      <c r="Q1" s="126"/>
      <c r="R1" s="126"/>
      <c r="S1" s="126"/>
      <c r="T1" s="126"/>
      <c r="U1" s="126"/>
      <c r="V1" s="126"/>
      <c r="W1" s="126"/>
      <c r="X1" s="126"/>
      <c r="Y1" s="126"/>
      <c r="Z1" s="127"/>
      <c r="AC1" s="135" t="s">
        <v>29</v>
      </c>
      <c r="AD1" s="135"/>
      <c r="AE1" s="135"/>
      <c r="AF1" s="135"/>
      <c r="AG1" s="135"/>
      <c r="AH1" s="136" t="s">
        <v>15</v>
      </c>
      <c r="AI1" s="136"/>
      <c r="AJ1" s="136"/>
      <c r="AK1" s="136"/>
      <c r="AL1" s="136"/>
      <c r="AM1" s="136"/>
      <c r="AN1" s="136"/>
      <c r="AO1" s="136"/>
      <c r="AP1" s="136"/>
      <c r="AQ1" s="136"/>
      <c r="AR1" s="136"/>
      <c r="AS1" s="136"/>
      <c r="AT1" s="136"/>
      <c r="AU1" s="136"/>
      <c r="AV1" s="136"/>
      <c r="AW1" s="136"/>
      <c r="AX1" s="136"/>
      <c r="AY1" s="136"/>
    </row>
    <row r="2" spans="1:51" ht="36" customHeight="1" thickBot="1" x14ac:dyDescent="0.3">
      <c r="A2" s="132"/>
      <c r="C2" s="1"/>
      <c r="D2" s="2"/>
      <c r="E2" s="1"/>
      <c r="F2" s="1"/>
      <c r="G2" s="1"/>
      <c r="H2" s="1"/>
      <c r="I2" s="1"/>
      <c r="J2" s="1"/>
      <c r="K2" s="1"/>
      <c r="L2" s="1"/>
      <c r="M2" s="1"/>
      <c r="N2" s="1"/>
      <c r="O2" s="1"/>
      <c r="P2" s="1"/>
      <c r="Q2" s="1"/>
      <c r="R2" s="1"/>
    </row>
    <row r="3" spans="1:51" ht="15.75" thickBot="1" x14ac:dyDescent="0.3">
      <c r="A3" s="132"/>
      <c r="E3" s="35" t="s">
        <v>545</v>
      </c>
      <c r="F3" s="10" t="s">
        <v>546</v>
      </c>
      <c r="G3" s="10" t="s">
        <v>547</v>
      </c>
      <c r="H3" s="10" t="s">
        <v>548</v>
      </c>
      <c r="I3" s="10" t="s">
        <v>549</v>
      </c>
      <c r="J3" s="44" t="s">
        <v>550</v>
      </c>
      <c r="K3" s="71"/>
      <c r="L3" s="71"/>
      <c r="M3" s="71"/>
      <c r="N3" s="71"/>
      <c r="O3" s="71"/>
      <c r="P3" s="71"/>
      <c r="Q3" s="71"/>
      <c r="R3" s="71"/>
      <c r="S3" s="71"/>
      <c r="T3" s="71"/>
      <c r="U3" s="71"/>
      <c r="V3" s="71"/>
      <c r="W3" s="71"/>
      <c r="X3" s="71"/>
      <c r="Y3" s="71"/>
      <c r="Z3" s="71"/>
      <c r="AD3" s="59" t="str">
        <f>IF(E3="","",E3)</f>
        <v>EB14v01</v>
      </c>
      <c r="AE3" s="16" t="str">
        <f t="shared" ref="AE3:AY3" si="0">IF(F3="","",F3)</f>
        <v>EB04v04</v>
      </c>
      <c r="AF3" s="16" t="str">
        <f t="shared" si="0"/>
        <v>EB05v04</v>
      </c>
      <c r="AG3" s="16" t="str">
        <f t="shared" si="0"/>
        <v>EB06v03</v>
      </c>
      <c r="AH3" s="16" t="str">
        <f t="shared" si="0"/>
        <v>GA03</v>
      </c>
      <c r="AI3" s="16" t="str">
        <f t="shared" si="0"/>
        <v>GA17v03</v>
      </c>
    </row>
    <row r="4" spans="1:51" ht="19.5" customHeight="1" thickBot="1" x14ac:dyDescent="0.3">
      <c r="A4" s="132"/>
      <c r="B4" s="32" t="s">
        <v>50</v>
      </c>
      <c r="D4" s="6"/>
      <c r="E4" s="56" t="s">
        <v>551</v>
      </c>
      <c r="F4" s="3" t="s">
        <v>552</v>
      </c>
      <c r="G4" s="7" t="s">
        <v>553</v>
      </c>
      <c r="H4" s="7" t="s">
        <v>554</v>
      </c>
      <c r="I4" s="7" t="s">
        <v>555</v>
      </c>
      <c r="J4" s="78" t="s">
        <v>556</v>
      </c>
      <c r="K4" s="72"/>
      <c r="L4" s="72"/>
      <c r="M4" s="72"/>
      <c r="N4" s="72"/>
      <c r="O4" s="72"/>
      <c r="P4" s="72"/>
      <c r="Q4" s="72"/>
      <c r="R4" s="71"/>
      <c r="S4" s="72"/>
      <c r="T4" s="72"/>
      <c r="U4" s="72"/>
      <c r="V4" s="71"/>
      <c r="W4" s="72"/>
      <c r="X4" s="72"/>
      <c r="Y4" s="71"/>
      <c r="Z4" s="71"/>
    </row>
    <row r="5" spans="1:51" ht="19.5" customHeight="1" thickBot="1" x14ac:dyDescent="0.35">
      <c r="C5" s="30" t="s">
        <v>78</v>
      </c>
      <c r="D5" s="44"/>
      <c r="E5" s="35">
        <v>401</v>
      </c>
      <c r="F5" s="10">
        <v>402</v>
      </c>
      <c r="G5" s="10">
        <v>402</v>
      </c>
      <c r="H5" s="10">
        <v>408</v>
      </c>
      <c r="I5" s="10">
        <v>407</v>
      </c>
      <c r="J5" s="44">
        <v>406</v>
      </c>
      <c r="K5" s="71"/>
      <c r="L5" s="71"/>
      <c r="M5" s="71"/>
      <c r="N5" s="71"/>
      <c r="O5" s="71"/>
      <c r="P5" s="71"/>
      <c r="Q5" s="71"/>
      <c r="R5" s="71"/>
      <c r="S5" s="71"/>
      <c r="T5" s="71"/>
      <c r="U5" s="71"/>
      <c r="V5" s="71"/>
      <c r="W5" s="71"/>
      <c r="X5" s="71"/>
      <c r="Y5" s="71"/>
      <c r="Z5" s="71"/>
      <c r="AC5" s="57" t="s">
        <v>79</v>
      </c>
      <c r="AD5" s="58" t="s">
        <v>80</v>
      </c>
      <c r="AE5" s="133" t="str">
        <f>CONCATENATE($B$1," - ",$AH$1," at Qmax")</f>
        <v>THyGA Segment 400b - Non Premix Catering - NOx emissions at Qmax</v>
      </c>
      <c r="AF5" s="133"/>
      <c r="AG5" s="133"/>
      <c r="AH5" s="133"/>
      <c r="AI5" s="133"/>
      <c r="AJ5" s="134"/>
      <c r="AK5" s="58" t="s">
        <v>4</v>
      </c>
      <c r="AL5" s="133" t="str">
        <f>VLOOKUP($AH$1,List!$B$2:$C$13,2,0)</f>
        <v>NOx emissions (ppm)</v>
      </c>
      <c r="AM5" s="133"/>
      <c r="AN5" s="133"/>
      <c r="AO5" s="133"/>
      <c r="AP5" s="133"/>
      <c r="AQ5" s="134"/>
    </row>
    <row r="6" spans="1:51" ht="19.5" customHeight="1" thickBot="1" x14ac:dyDescent="0.3">
      <c r="C6" s="103" t="s">
        <v>81</v>
      </c>
      <c r="D6" s="5"/>
      <c r="E6" s="92" t="s">
        <v>557</v>
      </c>
      <c r="F6" s="63" t="s">
        <v>558</v>
      </c>
      <c r="G6" s="63" t="s">
        <v>559</v>
      </c>
      <c r="H6" s="63" t="s">
        <v>560</v>
      </c>
      <c r="I6" s="63" t="s">
        <v>561</v>
      </c>
      <c r="J6" s="5" t="s">
        <v>562</v>
      </c>
      <c r="K6" s="71"/>
      <c r="L6" s="71"/>
      <c r="M6" s="71"/>
      <c r="N6" s="71"/>
      <c r="O6" s="71"/>
      <c r="P6" s="71"/>
      <c r="Q6" s="71"/>
      <c r="R6" s="71"/>
      <c r="S6" s="71"/>
      <c r="T6" s="71"/>
      <c r="U6" s="71"/>
      <c r="V6" s="71"/>
      <c r="W6" s="71"/>
      <c r="X6" s="71"/>
      <c r="Y6" s="71"/>
      <c r="Z6" s="71"/>
      <c r="AC6" s="55" t="s">
        <v>89</v>
      </c>
      <c r="AD6" s="59" t="str">
        <f>IF(AD$3="","",LEFT(AD$3,4))</f>
        <v>EB14</v>
      </c>
      <c r="AE6" s="16" t="str">
        <f t="shared" ref="AE6:AY6" si="1">IF(AE$3="","",LEFT(AE$3,4))</f>
        <v>EB04</v>
      </c>
      <c r="AF6" s="16" t="str">
        <f t="shared" si="1"/>
        <v>EB05</v>
      </c>
      <c r="AG6" s="16" t="str">
        <f t="shared" si="1"/>
        <v>EB06</v>
      </c>
      <c r="AH6" s="16" t="str">
        <f t="shared" si="1"/>
        <v>GA03</v>
      </c>
      <c r="AI6" s="16" t="str">
        <f t="shared" si="1"/>
        <v>GA17</v>
      </c>
    </row>
    <row r="7" spans="1:51" ht="19.5" customHeight="1" thickBot="1" x14ac:dyDescent="0.3">
      <c r="C7" s="104" t="s">
        <v>90</v>
      </c>
      <c r="D7" s="105"/>
      <c r="E7" s="93" t="s">
        <v>150</v>
      </c>
      <c r="F7" s="115" t="s">
        <v>564</v>
      </c>
      <c r="G7" s="115" t="s">
        <v>565</v>
      </c>
      <c r="H7" s="115" t="s">
        <v>566</v>
      </c>
      <c r="I7" s="115" t="s">
        <v>150</v>
      </c>
      <c r="J7" s="105" t="s">
        <v>191</v>
      </c>
      <c r="K7" s="71"/>
      <c r="L7" s="71"/>
      <c r="M7" s="71"/>
      <c r="N7" s="71"/>
      <c r="O7" s="71"/>
      <c r="P7" s="71"/>
      <c r="Q7" s="71"/>
      <c r="R7" s="71"/>
      <c r="S7" s="71"/>
      <c r="T7" s="71"/>
      <c r="U7" s="71"/>
      <c r="V7" s="71"/>
      <c r="W7" s="71"/>
      <c r="X7" s="71"/>
      <c r="Y7" s="71"/>
      <c r="Z7" s="71"/>
      <c r="AC7" s="53">
        <v>0</v>
      </c>
      <c r="AD7" s="35" t="e">
        <f>VLOOKUP(CONCATENATE($AH$1," - ",$AC7,"%"),$A$29:$Z$128,MATCH(AD$3,$E$3:$Z$3,0)+4,0)</f>
        <v>#N/A</v>
      </c>
      <c r="AE7" s="10" t="e">
        <f t="shared" ref="AE7:AI14" si="2">VLOOKUP(CONCATENATE($AH$1," - ",$AC7,"%"),$A$29:$Z$128,MATCH(AE$3,$E$3:$Z$3,0)+4,0)</f>
        <v>#N/A</v>
      </c>
      <c r="AF7" s="10" t="e">
        <f t="shared" si="2"/>
        <v>#N/A</v>
      </c>
      <c r="AG7" s="10" t="e">
        <f t="shared" si="2"/>
        <v>#N/A</v>
      </c>
      <c r="AH7" s="10" t="e">
        <f t="shared" si="2"/>
        <v>#N/A</v>
      </c>
      <c r="AI7" s="44">
        <f t="shared" si="2"/>
        <v>75.278539271916543</v>
      </c>
    </row>
    <row r="8" spans="1:51" ht="19.5" customHeight="1" thickBot="1" x14ac:dyDescent="0.3">
      <c r="E8" s="60">
        <v>0</v>
      </c>
      <c r="F8" s="12">
        <v>0</v>
      </c>
      <c r="G8" s="12">
        <v>0</v>
      </c>
      <c r="H8" s="12">
        <v>0</v>
      </c>
      <c r="I8" s="12" t="s">
        <v>567</v>
      </c>
      <c r="J8" s="13">
        <v>0</v>
      </c>
      <c r="K8" s="71"/>
      <c r="L8" s="71"/>
      <c r="M8" s="71"/>
      <c r="N8" s="71"/>
      <c r="O8" s="71"/>
      <c r="P8" s="71"/>
      <c r="Q8" s="71"/>
      <c r="R8" s="71"/>
      <c r="S8" s="71"/>
      <c r="T8" s="71"/>
      <c r="U8" s="71"/>
      <c r="V8" s="71"/>
      <c r="W8" s="71"/>
      <c r="X8" s="71"/>
      <c r="Y8" s="71"/>
      <c r="Z8" s="71"/>
      <c r="AC8" s="54">
        <v>10</v>
      </c>
      <c r="AD8" s="92" t="e">
        <f t="shared" ref="AD8:AD14" si="3">VLOOKUP(CONCATENATE($AH$1," - ",$AC8,"%"),$A$29:$Z$128,MATCH(AD$3,$E$3:$Z$3,0)+4,0)</f>
        <v>#N/A</v>
      </c>
      <c r="AE8" s="63" t="e">
        <f t="shared" si="2"/>
        <v>#N/A</v>
      </c>
      <c r="AF8" s="63" t="e">
        <f t="shared" si="2"/>
        <v>#N/A</v>
      </c>
      <c r="AG8" s="63" t="e">
        <f t="shared" si="2"/>
        <v>#N/A</v>
      </c>
      <c r="AH8" s="63" t="e">
        <f t="shared" si="2"/>
        <v>#N/A</v>
      </c>
      <c r="AI8" s="5" t="e">
        <f t="shared" si="2"/>
        <v>#N/A</v>
      </c>
    </row>
    <row r="9" spans="1:51" x14ac:dyDescent="0.25">
      <c r="C9" s="30" t="s">
        <v>98</v>
      </c>
      <c r="D9" s="44"/>
      <c r="E9" s="35" t="s">
        <v>568</v>
      </c>
      <c r="F9" s="10" t="s">
        <v>569</v>
      </c>
      <c r="G9" s="10" t="s">
        <v>570</v>
      </c>
      <c r="H9" s="10">
        <v>0</v>
      </c>
      <c r="I9" s="10" t="s">
        <v>244</v>
      </c>
      <c r="J9" s="44" t="s">
        <v>248</v>
      </c>
      <c r="K9" s="71"/>
      <c r="L9" s="71"/>
      <c r="M9" s="71"/>
      <c r="N9" s="71"/>
      <c r="O9" s="71"/>
      <c r="P9" s="71"/>
      <c r="Q9" s="71"/>
      <c r="R9" s="71"/>
      <c r="S9" s="71"/>
      <c r="T9" s="71"/>
      <c r="U9" s="71"/>
      <c r="V9" s="71"/>
      <c r="W9" s="71"/>
      <c r="X9" s="71"/>
      <c r="Y9" s="71"/>
      <c r="Z9" s="71"/>
      <c r="AC9" s="54">
        <v>20</v>
      </c>
      <c r="AD9" s="92" t="e">
        <f t="shared" si="3"/>
        <v>#N/A</v>
      </c>
      <c r="AE9" s="63" t="e">
        <f t="shared" si="2"/>
        <v>#N/A</v>
      </c>
      <c r="AF9" s="63" t="e">
        <f t="shared" si="2"/>
        <v>#N/A</v>
      </c>
      <c r="AG9" s="63" t="e">
        <f t="shared" si="2"/>
        <v>#N/A</v>
      </c>
      <c r="AH9" s="63" t="e">
        <f t="shared" si="2"/>
        <v>#N/A</v>
      </c>
      <c r="AI9" s="5" t="e">
        <f t="shared" si="2"/>
        <v>#N/A</v>
      </c>
    </row>
    <row r="10" spans="1:51" x14ac:dyDescent="0.25">
      <c r="C10" s="103" t="s">
        <v>121</v>
      </c>
      <c r="D10" s="5"/>
      <c r="E10" s="92">
        <v>0</v>
      </c>
      <c r="F10" s="63">
        <v>0</v>
      </c>
      <c r="G10" s="63">
        <v>0</v>
      </c>
      <c r="H10" s="63" t="s">
        <v>571</v>
      </c>
      <c r="I10" s="63" t="s">
        <v>187</v>
      </c>
      <c r="J10" s="5" t="s">
        <v>122</v>
      </c>
      <c r="K10" s="71"/>
      <c r="L10" s="71"/>
      <c r="M10" s="71"/>
      <c r="N10" s="71"/>
      <c r="O10" s="71"/>
      <c r="P10" s="71"/>
      <c r="Q10" s="71"/>
      <c r="R10" s="71"/>
      <c r="S10" s="71"/>
      <c r="T10" s="71"/>
      <c r="U10" s="71"/>
      <c r="V10" s="71"/>
      <c r="W10" s="71"/>
      <c r="X10" s="71"/>
      <c r="Y10" s="71"/>
      <c r="Z10" s="71"/>
      <c r="AC10" s="54">
        <v>23</v>
      </c>
      <c r="AD10" s="92" t="e">
        <f t="shared" si="3"/>
        <v>#N/A</v>
      </c>
      <c r="AE10" s="63" t="e">
        <f t="shared" si="2"/>
        <v>#N/A</v>
      </c>
      <c r="AF10" s="63" t="e">
        <f t="shared" si="2"/>
        <v>#N/A</v>
      </c>
      <c r="AG10" s="63" t="e">
        <f t="shared" si="2"/>
        <v>#N/A</v>
      </c>
      <c r="AH10" s="63" t="e">
        <f t="shared" si="2"/>
        <v>#N/A</v>
      </c>
      <c r="AI10" s="5">
        <f t="shared" si="2"/>
        <v>63.081598339671849</v>
      </c>
    </row>
    <row r="11" spans="1:51" ht="15.6" customHeight="1" x14ac:dyDescent="0.25">
      <c r="C11" s="103" t="s">
        <v>125</v>
      </c>
      <c r="D11" s="5"/>
      <c r="E11" s="92" t="s">
        <v>95</v>
      </c>
      <c r="F11" s="63" t="s">
        <v>95</v>
      </c>
      <c r="G11" s="63" t="s">
        <v>95</v>
      </c>
      <c r="H11" s="63" t="s">
        <v>95</v>
      </c>
      <c r="I11" s="63" t="s">
        <v>95</v>
      </c>
      <c r="J11" s="5" t="s">
        <v>572</v>
      </c>
      <c r="K11" s="71"/>
      <c r="L11" s="71"/>
      <c r="M11" s="71"/>
      <c r="N11" s="71"/>
      <c r="O11" s="71"/>
      <c r="P11" s="71"/>
      <c r="Q11" s="71"/>
      <c r="R11" s="71"/>
      <c r="S11" s="71"/>
      <c r="T11" s="71"/>
      <c r="U11" s="71"/>
      <c r="V11" s="71"/>
      <c r="W11" s="71"/>
      <c r="X11" s="71"/>
      <c r="Y11" s="71"/>
      <c r="Z11" s="71"/>
      <c r="AC11" s="54">
        <v>30</v>
      </c>
      <c r="AD11" s="92" t="e">
        <f t="shared" si="3"/>
        <v>#N/A</v>
      </c>
      <c r="AE11" s="63" t="e">
        <f t="shared" si="2"/>
        <v>#N/A</v>
      </c>
      <c r="AF11" s="63" t="e">
        <f t="shared" si="2"/>
        <v>#N/A</v>
      </c>
      <c r="AG11" s="63" t="e">
        <f t="shared" si="2"/>
        <v>#N/A</v>
      </c>
      <c r="AH11" s="63" t="e">
        <f t="shared" si="2"/>
        <v>#N/A</v>
      </c>
      <c r="AI11" s="5" t="e">
        <f t="shared" si="2"/>
        <v>#N/A</v>
      </c>
    </row>
    <row r="12" spans="1:51" ht="15.6" customHeight="1" x14ac:dyDescent="0.25">
      <c r="C12" s="103" t="s">
        <v>126</v>
      </c>
      <c r="D12" s="5"/>
      <c r="E12" s="92" t="s">
        <v>95</v>
      </c>
      <c r="F12" s="63" t="s">
        <v>95</v>
      </c>
      <c r="G12" s="63" t="s">
        <v>95</v>
      </c>
      <c r="H12" s="63" t="s">
        <v>573</v>
      </c>
      <c r="I12" s="63" t="s">
        <v>95</v>
      </c>
      <c r="J12" s="5" t="s">
        <v>574</v>
      </c>
      <c r="K12" s="71"/>
      <c r="L12" s="71"/>
      <c r="M12" s="71"/>
      <c r="N12" s="71"/>
      <c r="O12" s="71"/>
      <c r="P12" s="71"/>
      <c r="Q12" s="71"/>
      <c r="R12" s="71"/>
      <c r="S12" s="71"/>
      <c r="T12" s="71"/>
      <c r="U12" s="71"/>
      <c r="V12" s="71"/>
      <c r="W12" s="71"/>
      <c r="X12" s="71"/>
      <c r="Y12" s="71"/>
      <c r="Z12" s="71"/>
      <c r="AC12" s="54">
        <v>40</v>
      </c>
      <c r="AD12" s="92" t="e">
        <f t="shared" si="3"/>
        <v>#N/A</v>
      </c>
      <c r="AE12" s="63" t="e">
        <f t="shared" si="2"/>
        <v>#N/A</v>
      </c>
      <c r="AF12" s="63" t="e">
        <f t="shared" si="2"/>
        <v>#N/A</v>
      </c>
      <c r="AG12" s="63" t="e">
        <f t="shared" si="2"/>
        <v>#N/A</v>
      </c>
      <c r="AH12" s="63" t="e">
        <f t="shared" si="2"/>
        <v>#N/A</v>
      </c>
      <c r="AI12" s="5" t="e">
        <f t="shared" si="2"/>
        <v>#N/A</v>
      </c>
    </row>
    <row r="13" spans="1:51" ht="15.6" customHeight="1" x14ac:dyDescent="0.25">
      <c r="C13" s="103" t="s">
        <v>127</v>
      </c>
      <c r="D13" s="5"/>
      <c r="E13" s="92" t="s">
        <v>95</v>
      </c>
      <c r="F13" s="63" t="s">
        <v>95</v>
      </c>
      <c r="G13" s="63" t="s">
        <v>95</v>
      </c>
      <c r="H13" s="63" t="s">
        <v>95</v>
      </c>
      <c r="I13" s="63" t="s">
        <v>95</v>
      </c>
      <c r="J13" s="5" t="s">
        <v>572</v>
      </c>
      <c r="K13" s="71"/>
      <c r="L13" s="71"/>
      <c r="M13" s="71"/>
      <c r="N13" s="71"/>
      <c r="O13" s="71"/>
      <c r="P13" s="71"/>
      <c r="Q13" s="71"/>
      <c r="R13" s="71"/>
      <c r="S13" s="71"/>
      <c r="T13" s="71"/>
      <c r="U13" s="71"/>
      <c r="V13" s="71"/>
      <c r="W13" s="71"/>
      <c r="X13" s="71"/>
      <c r="Y13" s="71"/>
      <c r="Z13" s="71"/>
      <c r="AC13" s="54">
        <v>50</v>
      </c>
      <c r="AD13" s="92" t="e">
        <f t="shared" si="3"/>
        <v>#N/A</v>
      </c>
      <c r="AE13" s="63" t="e">
        <f t="shared" si="2"/>
        <v>#N/A</v>
      </c>
      <c r="AF13" s="63" t="e">
        <f t="shared" si="2"/>
        <v>#N/A</v>
      </c>
      <c r="AG13" s="63" t="e">
        <f t="shared" si="2"/>
        <v>#N/A</v>
      </c>
      <c r="AH13" s="63" t="e">
        <f t="shared" si="2"/>
        <v>#N/A</v>
      </c>
      <c r="AI13" s="5" t="e">
        <f t="shared" si="2"/>
        <v>#N/A</v>
      </c>
    </row>
    <row r="14" spans="1:51" ht="15.95" customHeight="1" thickBot="1" x14ac:dyDescent="0.3">
      <c r="C14" s="103" t="s">
        <v>128</v>
      </c>
      <c r="D14" s="5"/>
      <c r="E14" s="92" t="s">
        <v>95</v>
      </c>
      <c r="F14" s="63" t="s">
        <v>95</v>
      </c>
      <c r="G14" s="63" t="s">
        <v>95</v>
      </c>
      <c r="H14" s="63" t="s">
        <v>95</v>
      </c>
      <c r="I14" s="63" t="s">
        <v>95</v>
      </c>
      <c r="J14" s="5" t="s">
        <v>572</v>
      </c>
      <c r="K14" s="71"/>
      <c r="L14" s="71"/>
      <c r="M14" s="71"/>
      <c r="N14" s="71"/>
      <c r="O14" s="71"/>
      <c r="P14" s="71"/>
      <c r="Q14" s="71"/>
      <c r="R14" s="71"/>
      <c r="S14" s="71"/>
      <c r="T14" s="71"/>
      <c r="U14" s="71"/>
      <c r="V14" s="71"/>
      <c r="W14" s="71"/>
      <c r="X14" s="71"/>
      <c r="Y14" s="71"/>
      <c r="Z14" s="71"/>
      <c r="AC14" s="106">
        <v>60</v>
      </c>
      <c r="AD14" s="93" t="e">
        <f t="shared" si="3"/>
        <v>#N/A</v>
      </c>
      <c r="AE14" s="115" t="e">
        <f t="shared" si="2"/>
        <v>#N/A</v>
      </c>
      <c r="AF14" s="115" t="e">
        <f t="shared" si="2"/>
        <v>#N/A</v>
      </c>
      <c r="AG14" s="115" t="e">
        <f t="shared" si="2"/>
        <v>#N/A</v>
      </c>
      <c r="AH14" s="115" t="e">
        <f t="shared" si="2"/>
        <v>#N/A</v>
      </c>
      <c r="AI14" s="105" t="e">
        <f t="shared" si="2"/>
        <v>#N/A</v>
      </c>
    </row>
    <row r="15" spans="1:51" ht="15.6" customHeight="1" x14ac:dyDescent="0.25">
      <c r="C15" s="103" t="s">
        <v>130</v>
      </c>
      <c r="D15" s="5"/>
      <c r="E15" s="92">
        <v>0</v>
      </c>
      <c r="F15" s="63">
        <v>0</v>
      </c>
      <c r="G15" s="63">
        <v>0</v>
      </c>
      <c r="H15" s="63">
        <v>0</v>
      </c>
      <c r="I15" s="63" t="s">
        <v>95</v>
      </c>
      <c r="J15" s="5" t="s">
        <v>122</v>
      </c>
      <c r="K15" s="71"/>
      <c r="L15" s="71"/>
      <c r="M15" s="71"/>
      <c r="N15" s="71"/>
      <c r="O15" s="71"/>
      <c r="P15" s="71"/>
      <c r="Q15" s="71"/>
      <c r="R15" s="71"/>
      <c r="S15" s="71"/>
      <c r="T15" s="71"/>
      <c r="U15" s="71"/>
      <c r="V15" s="71"/>
      <c r="W15" s="71"/>
      <c r="X15" s="71"/>
      <c r="Y15" s="71"/>
      <c r="Z15" s="71"/>
    </row>
    <row r="16" spans="1:51" ht="15.95" customHeight="1" thickBot="1" x14ac:dyDescent="0.3">
      <c r="C16" s="103" t="s">
        <v>136</v>
      </c>
      <c r="D16" s="5"/>
      <c r="E16" s="92">
        <v>0</v>
      </c>
      <c r="F16" s="63">
        <v>0</v>
      </c>
      <c r="G16" s="63">
        <v>0</v>
      </c>
      <c r="H16" s="63">
        <v>0</v>
      </c>
      <c r="I16" s="63" t="s">
        <v>95</v>
      </c>
      <c r="J16" s="5" t="s">
        <v>122</v>
      </c>
      <c r="K16" s="71"/>
      <c r="L16" s="71"/>
      <c r="M16" s="71"/>
      <c r="N16" s="71"/>
      <c r="O16" s="71"/>
      <c r="P16" s="71"/>
      <c r="Q16" s="71"/>
      <c r="R16" s="71"/>
      <c r="S16" s="71"/>
      <c r="T16" s="71"/>
      <c r="U16" s="71"/>
      <c r="V16" s="71"/>
      <c r="W16" s="71"/>
      <c r="X16" s="71"/>
      <c r="Y16" s="71"/>
      <c r="Z16" s="71"/>
    </row>
    <row r="17" spans="1:43" ht="19.5" thickBot="1" x14ac:dyDescent="0.35">
      <c r="C17" s="103" t="s">
        <v>141</v>
      </c>
      <c r="D17" s="5"/>
      <c r="E17" s="92">
        <v>12</v>
      </c>
      <c r="F17" s="63">
        <v>6</v>
      </c>
      <c r="G17" s="63">
        <v>10</v>
      </c>
      <c r="H17" s="63">
        <v>21</v>
      </c>
      <c r="I17" s="63">
        <v>5.9</v>
      </c>
      <c r="J17" s="5">
        <v>15</v>
      </c>
      <c r="K17" s="71"/>
      <c r="L17" s="71"/>
      <c r="M17" s="71"/>
      <c r="N17" s="71"/>
      <c r="O17" s="71"/>
      <c r="P17" s="71"/>
      <c r="Q17" s="71"/>
      <c r="R17" s="71"/>
      <c r="S17" s="71"/>
      <c r="T17" s="71"/>
      <c r="U17" s="71"/>
      <c r="V17" s="71"/>
      <c r="W17" s="71"/>
      <c r="X17" s="71"/>
      <c r="Y17" s="71"/>
      <c r="Z17" s="71"/>
      <c r="AC17" s="62" t="s">
        <v>142</v>
      </c>
      <c r="AD17" s="58" t="s">
        <v>80</v>
      </c>
      <c r="AE17" s="133" t="str">
        <f>CONCATENATE($B$1," - ",$AH$1," at Qmin")</f>
        <v>THyGA Segment 400b - Non Premix Catering - NOx emissions at Qmin</v>
      </c>
      <c r="AF17" s="133"/>
      <c r="AG17" s="133"/>
      <c r="AH17" s="133"/>
      <c r="AI17" s="133"/>
      <c r="AJ17" s="134"/>
      <c r="AK17" s="58" t="s">
        <v>4</v>
      </c>
      <c r="AL17" s="133" t="str">
        <f>VLOOKUP($AH$1,List!$B$2:$C$13,2,0)</f>
        <v>NOx emissions (ppm)</v>
      </c>
      <c r="AM17" s="133"/>
      <c r="AN17" s="133"/>
      <c r="AO17" s="133"/>
      <c r="AP17" s="133"/>
      <c r="AQ17" s="134"/>
    </row>
    <row r="18" spans="1:43" ht="15.95" customHeight="1" thickBot="1" x14ac:dyDescent="0.3">
      <c r="C18" s="103" t="s">
        <v>143</v>
      </c>
      <c r="D18" s="5"/>
      <c r="E18" s="92">
        <v>4.1500000000000004</v>
      </c>
      <c r="F18" s="63">
        <v>1.55</v>
      </c>
      <c r="G18" s="63">
        <v>2.5</v>
      </c>
      <c r="H18" s="63" t="s">
        <v>187</v>
      </c>
      <c r="I18" s="63" t="s">
        <v>563</v>
      </c>
      <c r="J18" s="5" t="s">
        <v>122</v>
      </c>
      <c r="K18" s="71"/>
      <c r="L18" s="71"/>
      <c r="M18" s="71"/>
      <c r="N18" s="71"/>
      <c r="O18" s="71"/>
      <c r="P18" s="71"/>
      <c r="Q18" s="71"/>
      <c r="R18" s="71"/>
      <c r="S18" s="71"/>
      <c r="T18" s="71"/>
      <c r="U18" s="71"/>
      <c r="V18" s="71"/>
      <c r="W18" s="71"/>
      <c r="X18" s="71"/>
      <c r="Y18" s="71"/>
      <c r="Z18" s="71"/>
      <c r="AC18" s="55" t="s">
        <v>89</v>
      </c>
      <c r="AD18" s="59" t="str">
        <f>IF(AD$3="","",LEFT(AD$3,4))</f>
        <v>EB14</v>
      </c>
      <c r="AE18" s="16" t="str">
        <f t="shared" ref="AE18:AY18" si="4">IF(AE$3="","",LEFT(AE$3,4))</f>
        <v>EB04</v>
      </c>
      <c r="AF18" s="16" t="str">
        <f t="shared" si="4"/>
        <v>EB05</v>
      </c>
      <c r="AG18" s="16" t="str">
        <f t="shared" si="4"/>
        <v>EB06</v>
      </c>
      <c r="AH18" s="16" t="str">
        <f t="shared" si="4"/>
        <v>GA03</v>
      </c>
      <c r="AI18" s="16" t="str">
        <f t="shared" si="4"/>
        <v>GA17</v>
      </c>
    </row>
    <row r="19" spans="1:43" x14ac:dyDescent="0.25">
      <c r="C19" s="103" t="s">
        <v>145</v>
      </c>
      <c r="D19" s="5"/>
      <c r="E19" s="92" t="s">
        <v>532</v>
      </c>
      <c r="F19" s="63" t="s">
        <v>255</v>
      </c>
      <c r="G19" s="63" t="s">
        <v>255</v>
      </c>
      <c r="H19" s="63" t="s">
        <v>532</v>
      </c>
      <c r="I19" s="63" t="s">
        <v>532</v>
      </c>
      <c r="J19" s="5" t="s">
        <v>575</v>
      </c>
      <c r="K19" s="71"/>
      <c r="L19" s="71"/>
      <c r="M19" s="71"/>
      <c r="N19" s="71"/>
      <c r="O19" s="71"/>
      <c r="P19" s="71"/>
      <c r="Q19" s="71"/>
      <c r="R19" s="71"/>
      <c r="S19" s="71"/>
      <c r="T19" s="71"/>
      <c r="U19" s="71"/>
      <c r="V19" s="71"/>
      <c r="W19" s="71"/>
      <c r="X19" s="71"/>
      <c r="Y19" s="71"/>
      <c r="Z19" s="71"/>
      <c r="AC19" s="53">
        <v>0</v>
      </c>
      <c r="AD19" s="35" t="e">
        <f>VLOOKUP(CONCATENATE($AH$1," - ",$AC19,"%"),$A$134:$Z$233,MATCH(AD$3,$E$3:$Z$3,0)+4,0)</f>
        <v>#N/A</v>
      </c>
      <c r="AE19" s="10" t="e">
        <f t="shared" ref="AE19:AI26" si="5">VLOOKUP(CONCATENATE($AH$1," - ",$AC19,"%"),$A$134:$Z$233,MATCH(AE$3,$E$3:$Z$3,0)+4,0)</f>
        <v>#N/A</v>
      </c>
      <c r="AF19" s="10" t="e">
        <f t="shared" si="5"/>
        <v>#N/A</v>
      </c>
      <c r="AG19" s="10" t="e">
        <f t="shared" si="5"/>
        <v>#N/A</v>
      </c>
      <c r="AH19" s="10" t="e">
        <f t="shared" si="5"/>
        <v>#N/A</v>
      </c>
      <c r="AI19" s="44" t="e">
        <f t="shared" si="5"/>
        <v>#N/A</v>
      </c>
    </row>
    <row r="20" spans="1:43" x14ac:dyDescent="0.25">
      <c r="C20" s="103" t="s">
        <v>152</v>
      </c>
      <c r="D20" s="5"/>
      <c r="E20" s="92" t="s">
        <v>255</v>
      </c>
      <c r="F20" s="63" t="s">
        <v>255</v>
      </c>
      <c r="G20" s="63" t="s">
        <v>255</v>
      </c>
      <c r="H20" s="63" t="s">
        <v>187</v>
      </c>
      <c r="I20" s="63" t="s">
        <v>122</v>
      </c>
      <c r="J20" s="5" t="s">
        <v>576</v>
      </c>
      <c r="K20" s="71"/>
      <c r="L20" s="71"/>
      <c r="M20" s="71"/>
      <c r="N20" s="71"/>
      <c r="O20" s="71"/>
      <c r="P20" s="71"/>
      <c r="Q20" s="71"/>
      <c r="R20" s="71"/>
      <c r="S20" s="71"/>
      <c r="T20" s="71"/>
      <c r="U20" s="71"/>
      <c r="V20" s="71"/>
      <c r="W20" s="71"/>
      <c r="X20" s="71"/>
      <c r="Y20" s="71"/>
      <c r="Z20" s="71"/>
      <c r="AC20" s="54">
        <v>10</v>
      </c>
      <c r="AD20" s="92" t="e">
        <f t="shared" ref="AD20:AD26" si="6">VLOOKUP(CONCATENATE($AH$1," - ",$AC20,"%"),$A$134:$Z$233,MATCH(AD$3,$E$3:$Z$3,0)+4,0)</f>
        <v>#N/A</v>
      </c>
      <c r="AE20" s="63" t="e">
        <f t="shared" si="5"/>
        <v>#N/A</v>
      </c>
      <c r="AF20" s="63" t="e">
        <f t="shared" si="5"/>
        <v>#N/A</v>
      </c>
      <c r="AG20" s="63" t="e">
        <f t="shared" si="5"/>
        <v>#N/A</v>
      </c>
      <c r="AH20" s="63" t="e">
        <f t="shared" si="5"/>
        <v>#N/A</v>
      </c>
      <c r="AI20" s="5" t="e">
        <f t="shared" si="5"/>
        <v>#N/A</v>
      </c>
    </row>
    <row r="21" spans="1:43" x14ac:dyDescent="0.25">
      <c r="C21" s="103" t="s">
        <v>158</v>
      </c>
      <c r="D21" s="5"/>
      <c r="E21" s="92" t="s">
        <v>577</v>
      </c>
      <c r="F21" s="63" t="s">
        <v>577</v>
      </c>
      <c r="G21" s="63" t="s">
        <v>577</v>
      </c>
      <c r="H21" s="63" t="s">
        <v>578</v>
      </c>
      <c r="I21" s="63" t="s">
        <v>579</v>
      </c>
      <c r="J21" s="5" t="s">
        <v>580</v>
      </c>
      <c r="K21" s="71"/>
      <c r="L21" s="71"/>
      <c r="M21" s="71"/>
      <c r="N21" s="71"/>
      <c r="O21" s="71"/>
      <c r="P21" s="71"/>
      <c r="Q21" s="71"/>
      <c r="R21" s="71"/>
      <c r="S21" s="71"/>
      <c r="T21" s="71"/>
      <c r="U21" s="71"/>
      <c r="V21" s="71"/>
      <c r="W21" s="71"/>
      <c r="X21" s="71"/>
      <c r="Y21" s="71"/>
      <c r="Z21" s="71"/>
      <c r="AC21" s="54">
        <v>20</v>
      </c>
      <c r="AD21" s="92" t="e">
        <f t="shared" si="6"/>
        <v>#N/A</v>
      </c>
      <c r="AE21" s="63" t="e">
        <f t="shared" si="5"/>
        <v>#N/A</v>
      </c>
      <c r="AF21" s="63" t="e">
        <f t="shared" si="5"/>
        <v>#N/A</v>
      </c>
      <c r="AG21" s="63" t="e">
        <f t="shared" si="5"/>
        <v>#N/A</v>
      </c>
      <c r="AH21" s="63" t="e">
        <f t="shared" si="5"/>
        <v>#N/A</v>
      </c>
      <c r="AI21" s="5" t="e">
        <f t="shared" si="5"/>
        <v>#N/A</v>
      </c>
    </row>
    <row r="22" spans="1:43" x14ac:dyDescent="0.25">
      <c r="C22" s="103" t="s">
        <v>162</v>
      </c>
      <c r="D22" s="5"/>
      <c r="E22" s="92" t="s">
        <v>466</v>
      </c>
      <c r="F22" s="63" t="s">
        <v>581</v>
      </c>
      <c r="G22" s="63" t="s">
        <v>581</v>
      </c>
      <c r="H22" s="63" t="s">
        <v>539</v>
      </c>
      <c r="I22" s="63" t="s">
        <v>270</v>
      </c>
      <c r="J22" s="5" t="s">
        <v>265</v>
      </c>
      <c r="K22" s="71"/>
      <c r="L22" s="71"/>
      <c r="M22" s="71"/>
      <c r="N22" s="71"/>
      <c r="O22" s="71"/>
      <c r="P22" s="71"/>
      <c r="Q22" s="71"/>
      <c r="R22" s="71"/>
      <c r="S22" s="71"/>
      <c r="T22" s="71"/>
      <c r="U22" s="71"/>
      <c r="V22" s="71"/>
      <c r="W22" s="71"/>
      <c r="X22" s="71"/>
      <c r="Y22" s="71"/>
      <c r="Z22" s="71"/>
      <c r="AC22" s="54">
        <v>23</v>
      </c>
      <c r="AD22" s="92" t="e">
        <f t="shared" si="6"/>
        <v>#N/A</v>
      </c>
      <c r="AE22" s="63" t="e">
        <f t="shared" si="5"/>
        <v>#N/A</v>
      </c>
      <c r="AF22" s="63" t="e">
        <f t="shared" si="5"/>
        <v>#N/A</v>
      </c>
      <c r="AG22" s="63" t="e">
        <f t="shared" si="5"/>
        <v>#N/A</v>
      </c>
      <c r="AH22" s="63" t="e">
        <f t="shared" si="5"/>
        <v>#N/A</v>
      </c>
      <c r="AI22" s="5" t="e">
        <f t="shared" si="5"/>
        <v>#N/A</v>
      </c>
    </row>
    <row r="23" spans="1:43" x14ac:dyDescent="0.25">
      <c r="C23" s="103" t="s">
        <v>164</v>
      </c>
      <c r="D23" s="5"/>
      <c r="E23" s="92" t="s">
        <v>582</v>
      </c>
      <c r="F23" s="63" t="s">
        <v>173</v>
      </c>
      <c r="G23" s="63" t="s">
        <v>173</v>
      </c>
      <c r="H23" s="63" t="s">
        <v>173</v>
      </c>
      <c r="I23" s="63" t="s">
        <v>583</v>
      </c>
      <c r="J23" s="5" t="s">
        <v>314</v>
      </c>
      <c r="K23" s="71"/>
      <c r="L23" s="71"/>
      <c r="M23" s="71"/>
      <c r="N23" s="71"/>
      <c r="O23" s="71"/>
      <c r="P23" s="71"/>
      <c r="Q23" s="71"/>
      <c r="R23" s="71"/>
      <c r="S23" s="71"/>
      <c r="T23" s="71"/>
      <c r="U23" s="71"/>
      <c r="V23" s="71"/>
      <c r="W23" s="71"/>
      <c r="X23" s="71"/>
      <c r="Y23" s="71"/>
      <c r="Z23" s="71"/>
      <c r="AC23" s="54">
        <v>30</v>
      </c>
      <c r="AD23" s="92" t="e">
        <f t="shared" si="6"/>
        <v>#N/A</v>
      </c>
      <c r="AE23" s="63" t="e">
        <f t="shared" si="5"/>
        <v>#N/A</v>
      </c>
      <c r="AF23" s="63" t="e">
        <f t="shared" si="5"/>
        <v>#N/A</v>
      </c>
      <c r="AG23" s="63" t="e">
        <f t="shared" si="5"/>
        <v>#N/A</v>
      </c>
      <c r="AH23" s="63" t="e">
        <f t="shared" si="5"/>
        <v>#N/A</v>
      </c>
      <c r="AI23" s="5" t="e">
        <f t="shared" si="5"/>
        <v>#N/A</v>
      </c>
    </row>
    <row r="24" spans="1:43" ht="15.75" thickBot="1" x14ac:dyDescent="0.3">
      <c r="C24" s="104" t="s">
        <v>178</v>
      </c>
      <c r="D24" s="105"/>
      <c r="E24" s="93" t="s">
        <v>185</v>
      </c>
      <c r="F24" s="115" t="s">
        <v>179</v>
      </c>
      <c r="G24" s="115" t="s">
        <v>179</v>
      </c>
      <c r="H24" s="115" t="s">
        <v>179</v>
      </c>
      <c r="I24" s="115" t="s">
        <v>563</v>
      </c>
      <c r="J24" s="105" t="s">
        <v>281</v>
      </c>
      <c r="K24" s="71"/>
      <c r="L24" s="71"/>
      <c r="M24" s="71"/>
      <c r="N24" s="71"/>
      <c r="O24" s="71"/>
      <c r="P24" s="71"/>
      <c r="Q24" s="71"/>
      <c r="R24" s="71"/>
      <c r="S24" s="71"/>
      <c r="T24" s="71"/>
      <c r="U24" s="71"/>
      <c r="V24" s="71"/>
      <c r="W24" s="71"/>
      <c r="X24" s="71"/>
      <c r="Y24" s="71"/>
      <c r="Z24" s="71"/>
      <c r="AC24" s="54">
        <v>40</v>
      </c>
      <c r="AD24" s="92" t="e">
        <f t="shared" si="6"/>
        <v>#N/A</v>
      </c>
      <c r="AE24" s="63" t="e">
        <f t="shared" si="5"/>
        <v>#N/A</v>
      </c>
      <c r="AF24" s="63" t="e">
        <f t="shared" si="5"/>
        <v>#N/A</v>
      </c>
      <c r="AG24" s="63" t="e">
        <f t="shared" si="5"/>
        <v>#N/A</v>
      </c>
      <c r="AH24" s="63" t="e">
        <f t="shared" si="5"/>
        <v>#N/A</v>
      </c>
      <c r="AI24" s="5" t="e">
        <f t="shared" si="5"/>
        <v>#N/A</v>
      </c>
    </row>
    <row r="25" spans="1:43" x14ac:dyDescent="0.25">
      <c r="E25" s="1"/>
      <c r="F25" s="1"/>
      <c r="G25" s="1"/>
      <c r="H25" s="1"/>
      <c r="I25" s="1"/>
      <c r="J25" s="1"/>
      <c r="K25"/>
      <c r="L25"/>
      <c r="M25"/>
      <c r="N25"/>
      <c r="O25"/>
      <c r="P25"/>
      <c r="Q25"/>
      <c r="R25"/>
      <c r="S25"/>
      <c r="T25"/>
      <c r="U25"/>
      <c r="V25"/>
      <c r="W25"/>
      <c r="X25"/>
      <c r="Y25"/>
      <c r="Z25"/>
      <c r="AC25" s="54">
        <v>50</v>
      </c>
      <c r="AD25" s="92" t="e">
        <f t="shared" si="6"/>
        <v>#N/A</v>
      </c>
      <c r="AE25" s="63" t="e">
        <f t="shared" si="5"/>
        <v>#N/A</v>
      </c>
      <c r="AF25" s="63" t="e">
        <f t="shared" si="5"/>
        <v>#N/A</v>
      </c>
      <c r="AG25" s="63" t="e">
        <f t="shared" si="5"/>
        <v>#N/A</v>
      </c>
      <c r="AH25" s="63" t="e">
        <f t="shared" si="5"/>
        <v>#N/A</v>
      </c>
      <c r="AI25" s="5" t="e">
        <f t="shared" si="5"/>
        <v>#N/A</v>
      </c>
    </row>
    <row r="26" spans="1:43" ht="15.75" thickBot="1" x14ac:dyDescent="0.3">
      <c r="E26" s="1"/>
      <c r="F26" s="1"/>
      <c r="G26" s="1"/>
      <c r="H26" s="1"/>
      <c r="I26" s="1"/>
      <c r="J26" s="1"/>
      <c r="K26"/>
      <c r="L26"/>
      <c r="M26"/>
      <c r="N26"/>
      <c r="O26"/>
      <c r="P26"/>
      <c r="Q26"/>
      <c r="R26"/>
      <c r="S26"/>
      <c r="T26"/>
      <c r="U26"/>
      <c r="V26"/>
      <c r="W26"/>
      <c r="X26"/>
      <c r="Y26"/>
      <c r="Z26"/>
      <c r="AC26" s="106">
        <v>60</v>
      </c>
      <c r="AD26" s="93" t="e">
        <f t="shared" si="6"/>
        <v>#N/A</v>
      </c>
      <c r="AE26" s="115" t="e">
        <f t="shared" si="5"/>
        <v>#N/A</v>
      </c>
      <c r="AF26" s="115" t="e">
        <f t="shared" si="5"/>
        <v>#N/A</v>
      </c>
      <c r="AG26" s="115" t="e">
        <f t="shared" si="5"/>
        <v>#N/A</v>
      </c>
      <c r="AH26" s="115" t="e">
        <f t="shared" si="5"/>
        <v>#N/A</v>
      </c>
      <c r="AI26" s="105" t="e">
        <f t="shared" si="5"/>
        <v>#N/A</v>
      </c>
    </row>
    <row r="27" spans="1:43" x14ac:dyDescent="0.25">
      <c r="E27" s="1"/>
      <c r="F27" s="1"/>
      <c r="G27" s="1"/>
      <c r="H27" s="1"/>
      <c r="I27" s="1"/>
      <c r="J27" s="1"/>
      <c r="K27"/>
      <c r="L27"/>
      <c r="M27"/>
      <c r="N27"/>
      <c r="O27"/>
      <c r="P27"/>
      <c r="Q27"/>
      <c r="R27"/>
      <c r="S27"/>
      <c r="T27"/>
      <c r="U27"/>
      <c r="V27"/>
      <c r="W27"/>
      <c r="X27"/>
      <c r="Y27"/>
      <c r="Z27"/>
    </row>
    <row r="28" spans="1:43" ht="18.75" thickBot="1" x14ac:dyDescent="0.3">
      <c r="B28" s="32" t="s">
        <v>188</v>
      </c>
      <c r="E28" s="1"/>
      <c r="F28" s="1"/>
      <c r="G28" s="1"/>
      <c r="H28" s="1"/>
      <c r="I28" s="1"/>
      <c r="J28" s="1"/>
      <c r="K28"/>
      <c r="L28"/>
      <c r="M28"/>
      <c r="N28"/>
      <c r="O28"/>
      <c r="P28"/>
      <c r="Q28"/>
      <c r="R28"/>
      <c r="S28"/>
      <c r="T28"/>
      <c r="U28"/>
      <c r="V28"/>
      <c r="W28"/>
      <c r="X28"/>
      <c r="Y28"/>
      <c r="Z28"/>
    </row>
    <row r="29" spans="1:43" ht="18.75" x14ac:dyDescent="0.3">
      <c r="C29" s="40" t="s">
        <v>189</v>
      </c>
      <c r="D29" s="45"/>
      <c r="E29" s="41"/>
      <c r="F29" s="41"/>
      <c r="G29" s="41"/>
      <c r="H29" s="41"/>
      <c r="I29" s="41"/>
      <c r="J29" s="41"/>
      <c r="K29" s="73"/>
      <c r="L29" s="73"/>
      <c r="M29" s="73"/>
      <c r="N29" s="73"/>
      <c r="O29" s="73"/>
      <c r="P29" s="73"/>
      <c r="Q29" s="73"/>
      <c r="R29" s="73"/>
      <c r="S29" s="73"/>
      <c r="T29" s="73"/>
      <c r="U29" s="73"/>
      <c r="V29" s="73"/>
      <c r="W29" s="73"/>
      <c r="X29" s="73"/>
      <c r="Y29" s="73"/>
      <c r="Z29" s="73"/>
    </row>
    <row r="30" spans="1:43" x14ac:dyDescent="0.25">
      <c r="A30" s="52" t="str">
        <f>CONCATENATE(C29," - ",D30,"%")</f>
        <v>H2 - 0%</v>
      </c>
      <c r="C30" s="128" t="s">
        <v>124</v>
      </c>
      <c r="D30" s="38">
        <v>0</v>
      </c>
      <c r="E30" s="22" t="e">
        <v>#N/A</v>
      </c>
      <c r="F30" s="22" t="e">
        <v>#N/A</v>
      </c>
      <c r="G30" s="22" t="e">
        <v>#N/A</v>
      </c>
      <c r="H30" s="22" t="e">
        <v>#N/A</v>
      </c>
      <c r="I30" s="22" t="e">
        <v>#N/A</v>
      </c>
      <c r="J30" s="67" t="e">
        <v>#N/A</v>
      </c>
      <c r="K30" s="74"/>
      <c r="L30" s="74"/>
      <c r="M30" s="74"/>
      <c r="N30" s="74"/>
      <c r="O30" s="74"/>
      <c r="P30" s="74"/>
      <c r="Q30" s="74"/>
      <c r="R30" s="74"/>
      <c r="S30" s="74"/>
      <c r="T30" s="74"/>
      <c r="U30" s="74"/>
      <c r="V30" s="74"/>
      <c r="W30" s="74"/>
      <c r="X30" s="74"/>
      <c r="Y30" s="74"/>
      <c r="Z30" s="74"/>
    </row>
    <row r="31" spans="1:43" x14ac:dyDescent="0.25">
      <c r="A31" s="52" t="str">
        <f>CONCATENATE(C29," - ",D31,"%")</f>
        <v>H2 - 10%</v>
      </c>
      <c r="C31" s="123"/>
      <c r="D31" s="94">
        <v>10</v>
      </c>
      <c r="E31" s="64" t="e">
        <v>#N/A</v>
      </c>
      <c r="F31" s="64" t="e">
        <v>#N/A</v>
      </c>
      <c r="G31" s="64" t="e">
        <v>#N/A</v>
      </c>
      <c r="H31" s="64">
        <v>10.5</v>
      </c>
      <c r="I31" s="64" t="e">
        <v>#N/A</v>
      </c>
      <c r="J31" s="68" t="e">
        <v>#N/A</v>
      </c>
      <c r="K31" s="74"/>
      <c r="L31" s="74"/>
      <c r="M31" s="74"/>
      <c r="N31" s="74"/>
      <c r="O31" s="74"/>
      <c r="P31" s="74"/>
      <c r="Q31" s="74"/>
      <c r="R31" s="74"/>
      <c r="S31" s="74"/>
      <c r="T31" s="74"/>
      <c r="U31" s="74"/>
      <c r="V31" s="74"/>
      <c r="W31" s="74"/>
      <c r="X31" s="74"/>
      <c r="Y31" s="74"/>
      <c r="Z31" s="74"/>
    </row>
    <row r="32" spans="1:43" x14ac:dyDescent="0.25">
      <c r="A32" s="52" t="str">
        <f>CONCATENATE(C29," - ",D32,"%")</f>
        <v>H2 - 20%</v>
      </c>
      <c r="C32" s="123"/>
      <c r="D32" s="94">
        <v>20</v>
      </c>
      <c r="E32" s="64" t="e">
        <v>#N/A</v>
      </c>
      <c r="F32" s="64" t="e">
        <v>#N/A</v>
      </c>
      <c r="G32" s="64" t="e">
        <v>#N/A</v>
      </c>
      <c r="H32" s="64">
        <v>20.399999999999999</v>
      </c>
      <c r="I32" s="64" t="e">
        <v>#N/A</v>
      </c>
      <c r="J32" s="68" t="e">
        <v>#N/A</v>
      </c>
      <c r="K32" s="74"/>
      <c r="L32" s="74"/>
      <c r="M32" s="74"/>
      <c r="N32" s="74"/>
      <c r="O32" s="74"/>
      <c r="P32" s="74"/>
      <c r="Q32" s="74"/>
      <c r="R32" s="74"/>
      <c r="S32" s="74"/>
      <c r="T32" s="74"/>
      <c r="U32" s="74"/>
      <c r="V32" s="74"/>
      <c r="W32" s="74"/>
      <c r="X32" s="74"/>
      <c r="Y32" s="74"/>
      <c r="Z32" s="74"/>
    </row>
    <row r="33" spans="1:26" x14ac:dyDescent="0.25">
      <c r="A33" s="52" t="str">
        <f>CONCATENATE(C29," - ",D33,"%")</f>
        <v>H2 - 23%</v>
      </c>
      <c r="C33" s="123"/>
      <c r="D33" s="94">
        <v>23</v>
      </c>
      <c r="E33" s="64">
        <v>22.1</v>
      </c>
      <c r="F33" s="64">
        <v>23</v>
      </c>
      <c r="G33" s="64">
        <v>23</v>
      </c>
      <c r="H33" s="64">
        <v>23.4</v>
      </c>
      <c r="I33" s="64">
        <v>23</v>
      </c>
      <c r="J33" s="68">
        <v>23</v>
      </c>
      <c r="K33" s="74"/>
      <c r="L33" s="74"/>
      <c r="M33" s="74"/>
      <c r="N33" s="74"/>
      <c r="O33" s="74"/>
      <c r="P33" s="74"/>
      <c r="Q33" s="74"/>
      <c r="R33" s="74"/>
      <c r="S33" s="74"/>
      <c r="T33" s="74"/>
      <c r="U33" s="74"/>
      <c r="V33" s="74"/>
      <c r="W33" s="74"/>
      <c r="X33" s="74"/>
      <c r="Y33" s="74"/>
      <c r="Z33" s="74"/>
    </row>
    <row r="34" spans="1:26" x14ac:dyDescent="0.25">
      <c r="A34" s="52" t="str">
        <f>CONCATENATE(C29," - ",D34,"%")</f>
        <v>H2 - 30%</v>
      </c>
      <c r="C34" s="123"/>
      <c r="D34" s="94">
        <v>30</v>
      </c>
      <c r="E34" s="64" t="e">
        <v>#N/A</v>
      </c>
      <c r="F34" s="64" t="e">
        <v>#N/A</v>
      </c>
      <c r="G34" s="64" t="e">
        <v>#N/A</v>
      </c>
      <c r="H34" s="64">
        <v>30.2</v>
      </c>
      <c r="I34" s="64" t="e">
        <v>#N/A</v>
      </c>
      <c r="J34" s="68">
        <v>30</v>
      </c>
      <c r="K34" s="74"/>
      <c r="L34" s="74"/>
      <c r="M34" s="74"/>
      <c r="N34" s="74"/>
      <c r="O34" s="74"/>
      <c r="P34" s="74"/>
      <c r="Q34" s="74"/>
      <c r="R34" s="74"/>
      <c r="S34" s="74"/>
      <c r="T34" s="74"/>
      <c r="U34" s="74"/>
      <c r="V34" s="74"/>
      <c r="W34" s="74"/>
      <c r="X34" s="74"/>
      <c r="Y34" s="74"/>
      <c r="Z34" s="74"/>
    </row>
    <row r="35" spans="1:26" x14ac:dyDescent="0.25">
      <c r="A35" s="52" t="str">
        <f>CONCATENATE(C29," - ",D35,"%")</f>
        <v>H2 - 40%</v>
      </c>
      <c r="C35" s="123"/>
      <c r="D35" s="94">
        <v>40</v>
      </c>
      <c r="E35" s="64">
        <v>39.4</v>
      </c>
      <c r="F35" s="64">
        <v>40</v>
      </c>
      <c r="G35" s="64">
        <v>40</v>
      </c>
      <c r="H35" s="64">
        <v>39.799999999999997</v>
      </c>
      <c r="I35" s="64">
        <v>40</v>
      </c>
      <c r="J35" s="68">
        <v>40</v>
      </c>
      <c r="K35" s="74"/>
      <c r="L35" s="74"/>
      <c r="M35" s="74"/>
      <c r="N35" s="74"/>
      <c r="O35" s="74"/>
      <c r="P35" s="74"/>
      <c r="Q35" s="74"/>
      <c r="R35" s="74"/>
      <c r="S35" s="74"/>
      <c r="T35" s="74"/>
      <c r="U35" s="74"/>
      <c r="V35" s="74"/>
      <c r="W35" s="74"/>
      <c r="X35" s="74"/>
      <c r="Y35" s="74"/>
      <c r="Z35" s="74"/>
    </row>
    <row r="36" spans="1:26" x14ac:dyDescent="0.25">
      <c r="A36" s="52" t="str">
        <f>CONCATENATE(C29," - ",D36,"%")</f>
        <v>H2 - 50%</v>
      </c>
      <c r="C36" s="123"/>
      <c r="D36" s="94">
        <v>50</v>
      </c>
      <c r="E36" s="64" t="e">
        <v>#N/A</v>
      </c>
      <c r="F36" s="64" t="e">
        <v>#N/A</v>
      </c>
      <c r="G36" s="64" t="e">
        <v>#N/A</v>
      </c>
      <c r="H36" s="64" t="e">
        <v>#N/A</v>
      </c>
      <c r="I36" s="64" t="e">
        <v>#N/A</v>
      </c>
      <c r="J36" s="68" t="e">
        <v>#N/A</v>
      </c>
      <c r="K36" s="74"/>
      <c r="L36" s="74"/>
      <c r="M36" s="74"/>
      <c r="N36" s="74"/>
      <c r="O36" s="74"/>
      <c r="P36" s="74"/>
      <c r="Q36" s="74"/>
      <c r="R36" s="74"/>
      <c r="S36" s="74"/>
      <c r="T36" s="74"/>
      <c r="U36" s="74"/>
      <c r="V36" s="74"/>
      <c r="W36" s="74"/>
      <c r="X36" s="74"/>
      <c r="Y36" s="74"/>
      <c r="Z36" s="74"/>
    </row>
    <row r="37" spans="1:26" ht="15.75" thickBot="1" x14ac:dyDescent="0.3">
      <c r="A37" s="52" t="str">
        <f>CONCATENATE(C29," - ",D37,"%")</f>
        <v>H2 - 60%</v>
      </c>
      <c r="C37" s="124"/>
      <c r="D37" s="95">
        <v>60</v>
      </c>
      <c r="E37" s="116" t="e">
        <v>#N/A</v>
      </c>
      <c r="F37" s="116" t="e">
        <v>#N/A</v>
      </c>
      <c r="G37" s="116" t="e">
        <v>#N/A</v>
      </c>
      <c r="H37" s="116" t="e">
        <v>#N/A</v>
      </c>
      <c r="I37" s="116" t="e">
        <v>#N/A</v>
      </c>
      <c r="J37" s="112" t="e">
        <v>#N/A</v>
      </c>
      <c r="K37" s="74"/>
      <c r="L37" s="74"/>
      <c r="M37" s="74"/>
      <c r="N37" s="74"/>
      <c r="O37" s="74"/>
      <c r="P37" s="74"/>
      <c r="Q37" s="74"/>
      <c r="R37" s="74"/>
      <c r="S37" s="74"/>
      <c r="T37" s="74"/>
      <c r="U37" s="74"/>
      <c r="V37" s="74"/>
      <c r="W37" s="74"/>
      <c r="X37" s="74"/>
      <c r="Y37" s="74"/>
      <c r="Z37" s="74"/>
    </row>
    <row r="38" spans="1:26" ht="19.5" thickBot="1" x14ac:dyDescent="0.35">
      <c r="C38" s="40" t="str">
        <f>List!$B$3</f>
        <v>Wobbe index</v>
      </c>
      <c r="D38" s="45" t="s">
        <v>190</v>
      </c>
      <c r="E38" s="41" t="e">
        <v>#N/A</v>
      </c>
      <c r="F38" s="41" t="e">
        <v>#N/A</v>
      </c>
      <c r="G38" s="41" t="e">
        <v>#N/A</v>
      </c>
      <c r="H38" s="41" t="e">
        <v>#N/A</v>
      </c>
      <c r="I38" s="41" t="e">
        <v>#N/A</v>
      </c>
      <c r="J38" s="41" t="e">
        <v>#N/A</v>
      </c>
      <c r="K38" s="73"/>
      <c r="L38" s="73"/>
      <c r="M38" s="73"/>
      <c r="N38" s="73"/>
      <c r="O38" s="73"/>
      <c r="P38" s="73"/>
      <c r="Q38" s="73"/>
      <c r="R38" s="73"/>
      <c r="S38" s="73"/>
      <c r="T38" s="73"/>
      <c r="U38" s="73"/>
      <c r="V38" s="73"/>
      <c r="W38" s="73"/>
      <c r="X38" s="73"/>
      <c r="Y38" s="73"/>
      <c r="Z38" s="73"/>
    </row>
    <row r="39" spans="1:26" x14ac:dyDescent="0.25">
      <c r="A39" s="52" t="str">
        <f>CONCATENATE(C38," - ",D39,"%")</f>
        <v>Wobbe index - 0%</v>
      </c>
      <c r="C39" s="122" t="s">
        <v>124</v>
      </c>
      <c r="D39" s="11">
        <v>0</v>
      </c>
      <c r="E39" s="20">
        <v>50.606323934612639</v>
      </c>
      <c r="F39" s="20">
        <v>50.606298631444353</v>
      </c>
      <c r="G39" s="20">
        <v>50.606298631444353</v>
      </c>
      <c r="H39" s="20">
        <v>50.606298631444353</v>
      </c>
      <c r="I39" s="20">
        <v>53.470641869311713</v>
      </c>
      <c r="J39" s="69">
        <v>50.606323934612639</v>
      </c>
      <c r="K39" s="74"/>
      <c r="L39" s="74"/>
      <c r="M39" s="74"/>
      <c r="N39" s="74"/>
      <c r="O39" s="74"/>
      <c r="P39" s="74"/>
      <c r="Q39" s="74"/>
      <c r="R39" s="74"/>
      <c r="S39" s="74"/>
      <c r="T39" s="74"/>
      <c r="U39" s="74"/>
      <c r="V39" s="74"/>
      <c r="W39" s="74"/>
      <c r="X39" s="74"/>
      <c r="Y39" s="74"/>
      <c r="Z39" s="74"/>
    </row>
    <row r="40" spans="1:26" x14ac:dyDescent="0.25">
      <c r="A40" s="52" t="str">
        <f>CONCATENATE(C38," - ",D40,"%")</f>
        <v>Wobbe index - 10%</v>
      </c>
      <c r="C40" s="123"/>
      <c r="D40" s="94">
        <v>10</v>
      </c>
      <c r="E40" s="64" t="e">
        <v>#N/A</v>
      </c>
      <c r="F40" s="64" t="e">
        <v>#N/A</v>
      </c>
      <c r="G40" s="64" t="e">
        <v>#N/A</v>
      </c>
      <c r="H40" s="64">
        <v>49.317107444927728</v>
      </c>
      <c r="I40" s="64" t="e">
        <v>#N/A</v>
      </c>
      <c r="J40" s="68">
        <v>50.606323934612639</v>
      </c>
      <c r="K40" s="74"/>
      <c r="L40" s="74"/>
      <c r="M40" s="74"/>
      <c r="N40" s="74"/>
      <c r="O40" s="74"/>
      <c r="P40" s="74"/>
      <c r="Q40" s="74"/>
      <c r="R40" s="74"/>
      <c r="S40" s="74"/>
      <c r="T40" s="74"/>
      <c r="U40" s="74"/>
      <c r="V40" s="74"/>
      <c r="W40" s="74"/>
      <c r="X40" s="74"/>
      <c r="Y40" s="74"/>
      <c r="Z40" s="74"/>
    </row>
    <row r="41" spans="1:26" x14ac:dyDescent="0.25">
      <c r="A41" s="52" t="str">
        <f>CONCATENATE(C38," - ",D41,"%")</f>
        <v>Wobbe index - 20%</v>
      </c>
      <c r="C41" s="123"/>
      <c r="D41" s="94">
        <v>20</v>
      </c>
      <c r="E41" s="64" t="e">
        <v>#N/A</v>
      </c>
      <c r="F41" s="64" t="e">
        <v>#N/A</v>
      </c>
      <c r="G41" s="64" t="e">
        <v>#N/A</v>
      </c>
      <c r="H41" s="64">
        <v>48.097460184197942</v>
      </c>
      <c r="I41" s="64" t="e">
        <v>#N/A</v>
      </c>
      <c r="J41" s="68" t="e">
        <v>#N/A</v>
      </c>
      <c r="K41" s="74"/>
      <c r="L41" s="74"/>
      <c r="M41" s="74"/>
      <c r="N41" s="74"/>
      <c r="O41" s="74"/>
      <c r="P41" s="74"/>
      <c r="Q41" s="74"/>
      <c r="R41" s="74"/>
      <c r="S41" s="74"/>
      <c r="T41" s="74"/>
      <c r="U41" s="74"/>
      <c r="V41" s="74"/>
      <c r="W41" s="74"/>
      <c r="X41" s="74"/>
      <c r="Y41" s="74"/>
      <c r="Z41" s="74"/>
    </row>
    <row r="42" spans="1:26" x14ac:dyDescent="0.25">
      <c r="A42" s="52" t="str">
        <f>CONCATENATE(C38," - ",D42,"%")</f>
        <v>Wobbe index - 23%</v>
      </c>
      <c r="C42" s="123"/>
      <c r="D42" s="94">
        <v>23</v>
      </c>
      <c r="E42" s="64">
        <v>47.888250011407408</v>
      </c>
      <c r="F42" s="64">
        <v>47.777573656261602</v>
      </c>
      <c r="G42" s="64">
        <v>47.777573656261602</v>
      </c>
      <c r="H42" s="64">
        <v>47.728405844828913</v>
      </c>
      <c r="I42" s="64">
        <v>50.481784325206007</v>
      </c>
      <c r="J42" s="68">
        <v>47.777573656261602</v>
      </c>
      <c r="K42" s="74"/>
      <c r="L42" s="74"/>
      <c r="M42" s="74"/>
      <c r="N42" s="74"/>
      <c r="O42" s="74"/>
      <c r="P42" s="74"/>
      <c r="Q42" s="74"/>
      <c r="R42" s="74"/>
      <c r="S42" s="74"/>
      <c r="T42" s="74"/>
      <c r="U42" s="74"/>
      <c r="V42" s="74"/>
      <c r="W42" s="74"/>
      <c r="X42" s="74"/>
      <c r="Y42" s="74"/>
      <c r="Z42" s="74"/>
    </row>
    <row r="43" spans="1:26" x14ac:dyDescent="0.25">
      <c r="A43" s="52" t="str">
        <f>CONCATENATE(C38," - ",D43,"%")</f>
        <v>Wobbe index - 30%</v>
      </c>
      <c r="C43" s="123"/>
      <c r="D43" s="94">
        <v>30</v>
      </c>
      <c r="E43" s="64" t="e">
        <v>#N/A</v>
      </c>
      <c r="F43" s="64" t="e">
        <v>#N/A</v>
      </c>
      <c r="G43" s="64" t="e">
        <v>#N/A</v>
      </c>
      <c r="H43" s="64">
        <v>46.895597478482806</v>
      </c>
      <c r="I43" s="64" t="e">
        <v>#N/A</v>
      </c>
      <c r="J43" s="68">
        <v>46.919983815077522</v>
      </c>
      <c r="K43" s="74"/>
      <c r="L43" s="74"/>
      <c r="M43" s="74"/>
      <c r="N43" s="74"/>
      <c r="O43" s="74"/>
      <c r="P43" s="74"/>
      <c r="Q43" s="74"/>
      <c r="R43" s="74"/>
      <c r="S43" s="74"/>
      <c r="T43" s="74"/>
      <c r="U43" s="74"/>
      <c r="V43" s="74"/>
      <c r="W43" s="74"/>
      <c r="X43" s="74"/>
      <c r="Y43" s="74"/>
      <c r="Z43" s="74"/>
    </row>
    <row r="44" spans="1:26" x14ac:dyDescent="0.25">
      <c r="A44" s="52" t="str">
        <f>CONCATENATE(C38," - ",D44,"%")</f>
        <v>Wobbe index - 40%</v>
      </c>
      <c r="C44" s="123"/>
      <c r="D44" s="94">
        <v>40</v>
      </c>
      <c r="E44" s="64">
        <v>45.785777521781952</v>
      </c>
      <c r="F44" s="64">
        <v>45.714470083951518</v>
      </c>
      <c r="G44" s="64">
        <v>45.714470083951518</v>
      </c>
      <c r="H44" s="64">
        <v>45.738220760240203</v>
      </c>
      <c r="I44" s="64">
        <v>48.30190909070317</v>
      </c>
      <c r="J44" s="68">
        <v>45.714470083951518</v>
      </c>
      <c r="K44" s="74"/>
      <c r="L44" s="74"/>
      <c r="M44" s="74"/>
      <c r="N44" s="74"/>
      <c r="O44" s="74"/>
      <c r="P44" s="74"/>
      <c r="Q44" s="74"/>
      <c r="R44" s="74"/>
      <c r="S44" s="74"/>
      <c r="T44" s="74"/>
      <c r="U44" s="74"/>
      <c r="V44" s="74"/>
      <c r="W44" s="74"/>
      <c r="X44" s="74"/>
      <c r="Y44" s="74"/>
      <c r="Z44" s="74"/>
    </row>
    <row r="45" spans="1:26" x14ac:dyDescent="0.25">
      <c r="A45" s="52" t="str">
        <f>CONCATENATE(C38," - ",D45,"%")</f>
        <v>Wobbe index - 50%</v>
      </c>
      <c r="C45" s="123"/>
      <c r="D45" s="94">
        <v>50</v>
      </c>
      <c r="E45" s="64" t="e">
        <v>#N/A</v>
      </c>
      <c r="F45" s="64" t="e">
        <v>#N/A</v>
      </c>
      <c r="G45" s="64" t="e">
        <v>#N/A</v>
      </c>
      <c r="H45" s="64" t="e">
        <v>#N/A</v>
      </c>
      <c r="I45" s="64" t="e">
        <v>#N/A</v>
      </c>
      <c r="J45" s="68" t="e">
        <v>#N/A</v>
      </c>
      <c r="K45" s="74"/>
      <c r="L45" s="74"/>
      <c r="M45" s="74"/>
      <c r="N45" s="74"/>
      <c r="O45" s="74"/>
      <c r="P45" s="74"/>
      <c r="Q45" s="74"/>
      <c r="R45" s="74"/>
      <c r="S45" s="74"/>
      <c r="T45" s="74"/>
      <c r="U45" s="74"/>
      <c r="V45" s="74"/>
      <c r="W45" s="74"/>
      <c r="X45" s="74"/>
      <c r="Y45" s="74"/>
      <c r="Z45" s="74"/>
    </row>
    <row r="46" spans="1:26" ht="15.75" thickBot="1" x14ac:dyDescent="0.3">
      <c r="A46" s="52" t="str">
        <f>CONCATENATE(C38," - ",D46,"%")</f>
        <v>Wobbe index - 60%</v>
      </c>
      <c r="C46" s="124"/>
      <c r="D46" s="95">
        <v>60</v>
      </c>
      <c r="E46" s="116" t="e">
        <v>#N/A</v>
      </c>
      <c r="F46" s="116" t="e">
        <v>#N/A</v>
      </c>
      <c r="G46" s="116" t="e">
        <v>#N/A</v>
      </c>
      <c r="H46" s="116" t="e">
        <v>#N/A</v>
      </c>
      <c r="I46" s="116" t="e">
        <v>#N/A</v>
      </c>
      <c r="J46" s="112" t="e">
        <v>#N/A</v>
      </c>
      <c r="K46" s="74"/>
      <c r="L46" s="74"/>
      <c r="M46" s="74"/>
      <c r="N46" s="74"/>
      <c r="O46" s="74"/>
      <c r="P46" s="74"/>
      <c r="Q46" s="74"/>
      <c r="R46" s="74"/>
      <c r="S46" s="74"/>
      <c r="T46" s="74"/>
      <c r="U46" s="74"/>
      <c r="V46" s="74"/>
      <c r="W46" s="74"/>
      <c r="X46" s="74"/>
      <c r="Y46" s="74"/>
      <c r="Z46" s="74"/>
    </row>
    <row r="47" spans="1:26" ht="19.5" thickBot="1" x14ac:dyDescent="0.35">
      <c r="C47" s="40" t="str">
        <f>List!$B$4</f>
        <v>Efficiency (Hi)</v>
      </c>
      <c r="D47" s="45" t="s">
        <v>192</v>
      </c>
      <c r="E47" s="41" t="e">
        <v>#N/A</v>
      </c>
      <c r="F47" s="41" t="e">
        <v>#N/A</v>
      </c>
      <c r="G47" s="41" t="e">
        <v>#N/A</v>
      </c>
      <c r="H47" s="41" t="e">
        <v>#N/A</v>
      </c>
      <c r="I47" s="41" t="e">
        <v>#N/A</v>
      </c>
      <c r="J47" s="41" t="e">
        <v>#N/A</v>
      </c>
      <c r="K47" s="73"/>
      <c r="L47" s="73"/>
      <c r="M47" s="73"/>
      <c r="N47" s="73"/>
      <c r="O47" s="73"/>
      <c r="P47" s="73"/>
      <c r="Q47" s="73"/>
      <c r="R47" s="73"/>
      <c r="S47" s="73"/>
      <c r="T47" s="73"/>
      <c r="U47" s="73"/>
      <c r="V47" s="73"/>
      <c r="W47" s="73"/>
      <c r="X47" s="73"/>
      <c r="Y47" s="73"/>
      <c r="Z47" s="73"/>
    </row>
    <row r="48" spans="1:26" x14ac:dyDescent="0.25">
      <c r="A48" s="52" t="str">
        <f>CONCATENATE(C47," - ",D48,"%")</f>
        <v>Efficiency (Hi) - 0%</v>
      </c>
      <c r="C48" s="122" t="s">
        <v>124</v>
      </c>
      <c r="D48" s="11">
        <v>0</v>
      </c>
      <c r="E48" s="20" t="e">
        <v>#N/A</v>
      </c>
      <c r="F48" s="20">
        <v>53.55</v>
      </c>
      <c r="G48" s="20">
        <v>52.96</v>
      </c>
      <c r="H48" s="20" t="e">
        <v>#N/A</v>
      </c>
      <c r="I48" s="20" t="e">
        <v>#N/A</v>
      </c>
      <c r="J48" s="69">
        <v>53.44</v>
      </c>
      <c r="K48" s="74"/>
      <c r="L48" s="74"/>
      <c r="M48" s="74"/>
      <c r="N48" s="74"/>
      <c r="O48" s="74"/>
      <c r="P48" s="74"/>
      <c r="Q48" s="74"/>
      <c r="R48" s="74"/>
      <c r="S48" s="74"/>
      <c r="T48" s="74"/>
      <c r="U48" s="74"/>
      <c r="V48" s="74"/>
      <c r="W48" s="74"/>
      <c r="X48" s="74"/>
      <c r="Y48" s="74"/>
      <c r="Z48" s="74"/>
    </row>
    <row r="49" spans="1:26" x14ac:dyDescent="0.25">
      <c r="A49" s="52" t="str">
        <f>CONCATENATE(C47," - ",D49,"%")</f>
        <v>Efficiency (Hi) - 10%</v>
      </c>
      <c r="C49" s="123"/>
      <c r="D49" s="94">
        <v>10</v>
      </c>
      <c r="E49" s="64" t="e">
        <v>#N/A</v>
      </c>
      <c r="F49" s="64" t="e">
        <v>#N/A</v>
      </c>
      <c r="G49" s="64" t="e">
        <v>#N/A</v>
      </c>
      <c r="H49" s="64" t="e">
        <v>#N/A</v>
      </c>
      <c r="I49" s="64" t="e">
        <v>#N/A</v>
      </c>
      <c r="J49" s="68" t="e">
        <v>#N/A</v>
      </c>
      <c r="K49" s="74"/>
      <c r="L49" s="74"/>
      <c r="M49" s="74"/>
      <c r="N49" s="74"/>
      <c r="O49" s="74"/>
      <c r="P49" s="74"/>
      <c r="Q49" s="74"/>
      <c r="R49" s="74"/>
      <c r="S49" s="74"/>
      <c r="T49" s="74"/>
      <c r="U49" s="74"/>
      <c r="V49" s="74"/>
      <c r="W49" s="74"/>
      <c r="X49" s="74"/>
      <c r="Y49" s="74"/>
      <c r="Z49" s="74"/>
    </row>
    <row r="50" spans="1:26" x14ac:dyDescent="0.25">
      <c r="A50" s="52" t="str">
        <f>CONCATENATE(C47," - ",D50,"%")</f>
        <v>Efficiency (Hi) - 20%</v>
      </c>
      <c r="C50" s="123"/>
      <c r="D50" s="94">
        <v>20</v>
      </c>
      <c r="E50" s="64" t="e">
        <v>#N/A</v>
      </c>
      <c r="F50" s="64" t="e">
        <v>#N/A</v>
      </c>
      <c r="G50" s="64" t="e">
        <v>#N/A</v>
      </c>
      <c r="H50" s="64" t="e">
        <v>#N/A</v>
      </c>
      <c r="I50" s="64" t="e">
        <v>#N/A</v>
      </c>
      <c r="J50" s="68" t="e">
        <v>#N/A</v>
      </c>
      <c r="K50" s="74"/>
      <c r="L50" s="74"/>
      <c r="M50" s="74"/>
      <c r="N50" s="74"/>
      <c r="O50" s="74"/>
      <c r="P50" s="74"/>
      <c r="Q50" s="74"/>
      <c r="R50" s="74"/>
      <c r="S50" s="74"/>
      <c r="T50" s="74"/>
      <c r="U50" s="74"/>
      <c r="V50" s="74"/>
      <c r="W50" s="74"/>
      <c r="X50" s="74"/>
      <c r="Y50" s="74"/>
      <c r="Z50" s="74"/>
    </row>
    <row r="51" spans="1:26" x14ac:dyDescent="0.25">
      <c r="A51" s="52" t="str">
        <f>CONCATENATE(C47," - ",D51,"%")</f>
        <v>Efficiency (Hi) - 23%</v>
      </c>
      <c r="C51" s="123"/>
      <c r="D51" s="94">
        <v>23</v>
      </c>
      <c r="E51" s="64" t="e">
        <v>#N/A</v>
      </c>
      <c r="F51" s="64">
        <v>53.45</v>
      </c>
      <c r="G51" s="64">
        <v>50.41</v>
      </c>
      <c r="H51" s="64" t="e">
        <v>#N/A</v>
      </c>
      <c r="I51" s="64" t="e">
        <v>#N/A</v>
      </c>
      <c r="J51" s="68">
        <v>59.37</v>
      </c>
      <c r="K51" s="74"/>
      <c r="L51" s="74"/>
      <c r="M51" s="74"/>
      <c r="N51" s="74"/>
      <c r="O51" s="74"/>
      <c r="P51" s="74"/>
      <c r="Q51" s="74"/>
      <c r="R51" s="74"/>
      <c r="S51" s="74"/>
      <c r="T51" s="74"/>
      <c r="U51" s="74"/>
      <c r="V51" s="74"/>
      <c r="W51" s="74"/>
      <c r="X51" s="74"/>
      <c r="Y51" s="74"/>
      <c r="Z51" s="74"/>
    </row>
    <row r="52" spans="1:26" ht="19.5" customHeight="1" x14ac:dyDescent="0.25">
      <c r="A52" s="52" t="str">
        <f>CONCATENATE(C47," - ",D52,"%")</f>
        <v>Efficiency (Hi) - 30%</v>
      </c>
      <c r="C52" s="123"/>
      <c r="D52" s="94">
        <v>30</v>
      </c>
      <c r="E52" s="64" t="e">
        <v>#N/A</v>
      </c>
      <c r="F52" s="64" t="e">
        <v>#N/A</v>
      </c>
      <c r="G52" s="64" t="e">
        <v>#N/A</v>
      </c>
      <c r="H52" s="64" t="e">
        <v>#N/A</v>
      </c>
      <c r="I52" s="64" t="e">
        <v>#N/A</v>
      </c>
      <c r="J52" s="68" t="e">
        <v>#N/A</v>
      </c>
      <c r="K52" s="74"/>
      <c r="L52" s="74"/>
      <c r="M52" s="74"/>
      <c r="N52" s="74"/>
      <c r="O52" s="74"/>
      <c r="P52" s="74"/>
      <c r="Q52" s="74"/>
      <c r="R52" s="74"/>
      <c r="S52" s="74"/>
      <c r="T52" s="74"/>
      <c r="U52" s="74"/>
      <c r="V52" s="74"/>
      <c r="W52" s="74"/>
      <c r="X52" s="74"/>
      <c r="Y52" s="74"/>
      <c r="Z52" s="74"/>
    </row>
    <row r="53" spans="1:26" ht="19.5" customHeight="1" x14ac:dyDescent="0.25">
      <c r="A53" s="52" t="str">
        <f>CONCATENATE(C47," - ",D53,"%")</f>
        <v>Efficiency (Hi) - 40%</v>
      </c>
      <c r="C53" s="123"/>
      <c r="D53" s="94">
        <v>40</v>
      </c>
      <c r="E53" s="64" t="e">
        <v>#N/A</v>
      </c>
      <c r="F53" s="64">
        <v>55.55</v>
      </c>
      <c r="G53" s="64">
        <v>52.88</v>
      </c>
      <c r="H53" s="64" t="e">
        <v>#N/A</v>
      </c>
      <c r="I53" s="64" t="e">
        <v>#N/A</v>
      </c>
      <c r="J53" s="68" t="e">
        <v>#N/A</v>
      </c>
      <c r="K53" s="74"/>
      <c r="L53" s="74"/>
      <c r="M53" s="74"/>
      <c r="N53" s="74"/>
      <c r="O53" s="74"/>
      <c r="P53" s="74"/>
      <c r="Q53" s="74"/>
      <c r="R53" s="74"/>
      <c r="S53" s="74"/>
      <c r="T53" s="74"/>
      <c r="U53" s="74"/>
      <c r="V53" s="74"/>
      <c r="W53" s="74"/>
      <c r="X53" s="74"/>
      <c r="Y53" s="74"/>
      <c r="Z53" s="74"/>
    </row>
    <row r="54" spans="1:26" ht="19.5" customHeight="1" x14ac:dyDescent="0.25">
      <c r="A54" s="52" t="str">
        <f>CONCATENATE(C47," - ",D54,"%")</f>
        <v>Efficiency (Hi) - 50%</v>
      </c>
      <c r="C54" s="123"/>
      <c r="D54" s="94">
        <v>50</v>
      </c>
      <c r="E54" s="64" t="e">
        <v>#N/A</v>
      </c>
      <c r="F54" s="64" t="e">
        <v>#N/A</v>
      </c>
      <c r="G54" s="64" t="e">
        <v>#N/A</v>
      </c>
      <c r="H54" s="64" t="e">
        <v>#N/A</v>
      </c>
      <c r="I54" s="64" t="e">
        <v>#N/A</v>
      </c>
      <c r="J54" s="68" t="e">
        <v>#N/A</v>
      </c>
      <c r="K54" s="74"/>
      <c r="L54" s="74"/>
      <c r="M54" s="74"/>
      <c r="N54" s="74"/>
      <c r="O54" s="74"/>
      <c r="P54" s="74"/>
      <c r="Q54" s="74"/>
      <c r="R54" s="74"/>
      <c r="S54" s="74"/>
      <c r="T54" s="74"/>
      <c r="U54" s="74"/>
      <c r="V54" s="74"/>
      <c r="W54" s="74"/>
      <c r="X54" s="74"/>
      <c r="Y54" s="74"/>
      <c r="Z54" s="74"/>
    </row>
    <row r="55" spans="1:26" ht="19.5" customHeight="1" thickBot="1" x14ac:dyDescent="0.3">
      <c r="A55" s="52" t="str">
        <f>CONCATENATE(C47," - ",D55,"%")</f>
        <v>Efficiency (Hi) - 60%</v>
      </c>
      <c r="C55" s="124"/>
      <c r="D55" s="95">
        <v>60</v>
      </c>
      <c r="E55" s="116" t="e">
        <v>#N/A</v>
      </c>
      <c r="F55" s="116" t="e">
        <v>#N/A</v>
      </c>
      <c r="G55" s="116" t="e">
        <v>#N/A</v>
      </c>
      <c r="H55" s="116" t="e">
        <v>#N/A</v>
      </c>
      <c r="I55" s="116" t="e">
        <v>#N/A</v>
      </c>
      <c r="J55" s="112" t="e">
        <v>#N/A</v>
      </c>
      <c r="K55" s="74"/>
      <c r="L55" s="74"/>
      <c r="M55" s="74"/>
      <c r="N55" s="74"/>
      <c r="O55" s="74"/>
      <c r="P55" s="74"/>
      <c r="Q55" s="74"/>
      <c r="R55" s="74"/>
      <c r="S55" s="74"/>
      <c r="T55" s="74"/>
      <c r="U55" s="74"/>
      <c r="V55" s="74"/>
      <c r="W55" s="74"/>
      <c r="X55" s="74"/>
      <c r="Y55" s="74"/>
      <c r="Z55" s="74"/>
    </row>
    <row r="56" spans="1:26" ht="19.5" customHeight="1" thickBot="1" x14ac:dyDescent="0.35">
      <c r="C56" s="40" t="str">
        <f>List!$B$7</f>
        <v>CO emissions</v>
      </c>
      <c r="D56" s="45" t="s">
        <v>193</v>
      </c>
      <c r="E56" s="41" t="e">
        <v>#N/A</v>
      </c>
      <c r="F56" s="41" t="e">
        <v>#N/A</v>
      </c>
      <c r="G56" s="41" t="e">
        <v>#N/A</v>
      </c>
      <c r="H56" s="41" t="e">
        <v>#N/A</v>
      </c>
      <c r="I56" s="41" t="e">
        <v>#N/A</v>
      </c>
      <c r="J56" s="41" t="e">
        <v>#N/A</v>
      </c>
      <c r="K56" s="73"/>
      <c r="L56" s="73"/>
      <c r="M56" s="73"/>
      <c r="N56" s="73"/>
      <c r="O56" s="73"/>
      <c r="P56" s="73"/>
      <c r="Q56" s="73"/>
      <c r="R56" s="73"/>
      <c r="S56" s="73"/>
      <c r="T56" s="73"/>
      <c r="U56" s="73"/>
      <c r="V56" s="73"/>
      <c r="W56" s="73"/>
      <c r="X56" s="73"/>
      <c r="Y56" s="73"/>
      <c r="Z56" s="73"/>
    </row>
    <row r="57" spans="1:26" ht="19.5" customHeight="1" x14ac:dyDescent="0.25">
      <c r="A57" s="52" t="str">
        <f>CONCATENATE(C56," - ",D57,"%")</f>
        <v>CO emissions - 0%</v>
      </c>
      <c r="C57" s="122" t="s">
        <v>124</v>
      </c>
      <c r="D57" s="11">
        <v>0</v>
      </c>
      <c r="E57" s="20">
        <v>481.38449908683651</v>
      </c>
      <c r="F57" s="20">
        <v>427.31175352388578</v>
      </c>
      <c r="G57" s="20">
        <v>724.02316253628817</v>
      </c>
      <c r="H57" s="20">
        <v>387.30089708189524</v>
      </c>
      <c r="I57" s="20">
        <v>2001.1364654756517</v>
      </c>
      <c r="J57" s="69">
        <v>22.176650758483525</v>
      </c>
      <c r="K57" s="74"/>
      <c r="L57" s="74"/>
      <c r="M57" s="74"/>
      <c r="N57" s="74"/>
      <c r="O57" s="74"/>
      <c r="P57" s="74"/>
      <c r="Q57" s="74"/>
      <c r="R57" s="74"/>
      <c r="S57" s="74"/>
      <c r="T57" s="74"/>
      <c r="U57" s="74"/>
      <c r="V57" s="74"/>
      <c r="W57" s="74"/>
      <c r="X57" s="74"/>
      <c r="Y57" s="74"/>
      <c r="Z57" s="74"/>
    </row>
    <row r="58" spans="1:26" ht="19.5" customHeight="1" x14ac:dyDescent="0.25">
      <c r="A58" s="52" t="str">
        <f>CONCATENATE(C56," - ",D58,"%")</f>
        <v>CO emissions - 10%</v>
      </c>
      <c r="C58" s="123"/>
      <c r="D58" s="94">
        <v>10</v>
      </c>
      <c r="E58" s="64" t="e">
        <v>#N/A</v>
      </c>
      <c r="F58" s="64" t="e">
        <v>#N/A</v>
      </c>
      <c r="G58" s="64" t="e">
        <v>#N/A</v>
      </c>
      <c r="H58" s="64">
        <v>321.53674234652152</v>
      </c>
      <c r="I58" s="64" t="e">
        <v>#N/A</v>
      </c>
      <c r="J58" s="68" t="e">
        <v>#N/A</v>
      </c>
      <c r="K58" s="74"/>
      <c r="L58" s="74"/>
      <c r="M58" s="74"/>
      <c r="N58" s="74"/>
      <c r="O58" s="74"/>
      <c r="P58" s="74"/>
      <c r="Q58" s="74"/>
      <c r="R58" s="74"/>
      <c r="S58" s="74"/>
      <c r="T58" s="74"/>
      <c r="U58" s="74"/>
      <c r="V58" s="74"/>
      <c r="W58" s="74"/>
      <c r="X58" s="74"/>
      <c r="Y58" s="74"/>
      <c r="Z58" s="74"/>
    </row>
    <row r="59" spans="1:26" x14ac:dyDescent="0.25">
      <c r="A59" s="52" t="str">
        <f>CONCATENATE(C56," - ",D59,"%")</f>
        <v>CO emissions - 20%</v>
      </c>
      <c r="C59" s="123"/>
      <c r="D59" s="94">
        <v>20</v>
      </c>
      <c r="E59" s="64" t="e">
        <v>#N/A</v>
      </c>
      <c r="F59" s="64" t="e">
        <v>#N/A</v>
      </c>
      <c r="G59" s="64" t="e">
        <v>#N/A</v>
      </c>
      <c r="H59" s="64">
        <v>178.00235818687892</v>
      </c>
      <c r="I59" s="64" t="e">
        <v>#N/A</v>
      </c>
      <c r="J59" s="68" t="e">
        <v>#N/A</v>
      </c>
      <c r="K59" s="74"/>
      <c r="L59" s="74"/>
      <c r="M59" s="74"/>
      <c r="N59" s="74"/>
      <c r="O59" s="74"/>
      <c r="P59" s="74"/>
      <c r="Q59" s="74"/>
      <c r="R59" s="74"/>
      <c r="S59" s="74"/>
      <c r="T59" s="74"/>
      <c r="U59" s="74"/>
      <c r="V59" s="74"/>
      <c r="W59" s="74"/>
      <c r="X59" s="74"/>
      <c r="Y59" s="74"/>
      <c r="Z59" s="74"/>
    </row>
    <row r="60" spans="1:26" x14ac:dyDescent="0.25">
      <c r="A60" s="52" t="str">
        <f>CONCATENATE(C56," - ",D60,"%")</f>
        <v>CO emissions - 23%</v>
      </c>
      <c r="C60" s="123"/>
      <c r="D60" s="94">
        <v>23</v>
      </c>
      <c r="E60" s="64">
        <v>127.88676636153978</v>
      </c>
      <c r="F60" s="64">
        <v>230.05809109730848</v>
      </c>
      <c r="G60" s="64">
        <v>326.68471842421292</v>
      </c>
      <c r="H60" s="64">
        <v>148.85982033768647</v>
      </c>
      <c r="I60" s="64">
        <v>885.11637178168132</v>
      </c>
      <c r="J60" s="68">
        <v>17.61934298452903</v>
      </c>
      <c r="K60" s="74"/>
      <c r="L60" s="74"/>
      <c r="M60" s="74"/>
      <c r="N60" s="74"/>
      <c r="O60" s="74"/>
      <c r="P60" s="74"/>
      <c r="Q60" s="74"/>
      <c r="R60" s="74"/>
      <c r="S60" s="74"/>
      <c r="T60" s="74"/>
      <c r="U60" s="74"/>
      <c r="V60" s="74"/>
      <c r="W60" s="74"/>
      <c r="X60" s="74"/>
      <c r="Y60" s="74"/>
      <c r="Z60" s="74"/>
    </row>
    <row r="61" spans="1:26" ht="14.45" customHeight="1" x14ac:dyDescent="0.25">
      <c r="A61" s="52" t="str">
        <f>CONCATENATE(C56," - ",D61,"%")</f>
        <v>CO emissions - 30%</v>
      </c>
      <c r="C61" s="123"/>
      <c r="D61" s="94">
        <v>30</v>
      </c>
      <c r="E61" s="64" t="e">
        <v>#N/A</v>
      </c>
      <c r="F61" s="64" t="e">
        <v>#N/A</v>
      </c>
      <c r="G61" s="64" t="e">
        <v>#N/A</v>
      </c>
      <c r="H61" s="64">
        <v>131.48433790631958</v>
      </c>
      <c r="I61" s="64" t="e">
        <v>#N/A</v>
      </c>
      <c r="J61" s="68" t="e">
        <v>#N/A</v>
      </c>
      <c r="K61" s="74"/>
      <c r="L61" s="74"/>
      <c r="M61" s="74"/>
      <c r="N61" s="74"/>
      <c r="O61" s="74"/>
      <c r="P61" s="74"/>
      <c r="Q61" s="74"/>
      <c r="R61" s="74"/>
      <c r="S61" s="74"/>
      <c r="T61" s="74"/>
      <c r="U61" s="74"/>
      <c r="V61" s="74"/>
      <c r="W61" s="74"/>
      <c r="X61" s="74"/>
      <c r="Y61" s="74"/>
      <c r="Z61" s="74"/>
    </row>
    <row r="62" spans="1:26" ht="14.45" customHeight="1" x14ac:dyDescent="0.25">
      <c r="A62" s="52" t="str">
        <f>CONCATENATE(C56," - ",D62,"%")</f>
        <v>CO emissions - 40%</v>
      </c>
      <c r="C62" s="123"/>
      <c r="D62" s="94">
        <v>40</v>
      </c>
      <c r="E62" s="64">
        <v>27.482764718384697</v>
      </c>
      <c r="F62" s="64">
        <v>167.75291158121598</v>
      </c>
      <c r="G62" s="64">
        <v>184.25484049883184</v>
      </c>
      <c r="H62" s="64">
        <v>106.10134227705576</v>
      </c>
      <c r="I62" s="64">
        <v>224.55663528625678</v>
      </c>
      <c r="J62" s="68" t="e">
        <v>#N/A</v>
      </c>
      <c r="K62" s="74"/>
      <c r="L62" s="74"/>
      <c r="M62" s="74"/>
      <c r="N62" s="74"/>
      <c r="O62" s="74"/>
      <c r="P62" s="74"/>
      <c r="Q62" s="74"/>
      <c r="R62" s="74"/>
      <c r="S62" s="74"/>
      <c r="T62" s="74"/>
      <c r="U62" s="74"/>
      <c r="V62" s="74"/>
      <c r="W62" s="74"/>
      <c r="X62" s="74"/>
      <c r="Y62" s="74"/>
      <c r="Z62" s="74"/>
    </row>
    <row r="63" spans="1:26" ht="15" customHeight="1" x14ac:dyDescent="0.25">
      <c r="A63" s="52" t="str">
        <f>CONCATENATE(C56," - ",D63,"%")</f>
        <v>CO emissions - 50%</v>
      </c>
      <c r="C63" s="123"/>
      <c r="D63" s="94">
        <v>50</v>
      </c>
      <c r="E63" s="64" t="e">
        <v>#N/A</v>
      </c>
      <c r="F63" s="64" t="e">
        <v>#N/A</v>
      </c>
      <c r="G63" s="64" t="e">
        <v>#N/A</v>
      </c>
      <c r="H63" s="64" t="e">
        <v>#N/A</v>
      </c>
      <c r="I63" s="64" t="e">
        <v>#N/A</v>
      </c>
      <c r="J63" s="68" t="e">
        <v>#N/A</v>
      </c>
      <c r="K63" s="74"/>
      <c r="L63" s="74"/>
      <c r="M63" s="74"/>
      <c r="N63" s="74"/>
      <c r="O63" s="74"/>
      <c r="P63" s="74"/>
      <c r="Q63" s="74"/>
      <c r="R63" s="74"/>
      <c r="S63" s="74"/>
      <c r="T63" s="74"/>
      <c r="U63" s="74"/>
      <c r="V63" s="74"/>
      <c r="W63" s="74"/>
      <c r="X63" s="74"/>
      <c r="Y63" s="74"/>
      <c r="Z63" s="74"/>
    </row>
    <row r="64" spans="1:26" ht="15.75" thickBot="1" x14ac:dyDescent="0.3">
      <c r="A64" s="52" t="str">
        <f>CONCATENATE(C56," - ",D64,"%")</f>
        <v>CO emissions - 60%</v>
      </c>
      <c r="C64" s="124"/>
      <c r="D64" s="95">
        <v>60</v>
      </c>
      <c r="E64" s="116" t="e">
        <v>#N/A</v>
      </c>
      <c r="F64" s="116" t="e">
        <v>#N/A</v>
      </c>
      <c r="G64" s="116" t="e">
        <v>#N/A</v>
      </c>
      <c r="H64" s="116" t="e">
        <v>#N/A</v>
      </c>
      <c r="I64" s="116" t="e">
        <v>#N/A</v>
      </c>
      <c r="J64" s="112" t="e">
        <v>#N/A</v>
      </c>
      <c r="K64" s="74"/>
      <c r="L64" s="74"/>
      <c r="M64" s="74"/>
      <c r="N64" s="74"/>
      <c r="O64" s="74"/>
      <c r="P64" s="74"/>
      <c r="Q64" s="74"/>
      <c r="R64" s="74"/>
      <c r="S64" s="74"/>
      <c r="T64" s="74"/>
      <c r="U64" s="74"/>
      <c r="V64" s="74"/>
      <c r="W64" s="74"/>
      <c r="X64" s="74"/>
      <c r="Y64" s="74"/>
      <c r="Z64" s="74"/>
    </row>
    <row r="65" spans="1:26" ht="19.5" thickBot="1" x14ac:dyDescent="0.35">
      <c r="C65" s="40" t="str">
        <f>List!$B$8</f>
        <v>NOx emissions</v>
      </c>
      <c r="D65" s="45" t="s">
        <v>193</v>
      </c>
      <c r="E65" s="41" t="e">
        <v>#N/A</v>
      </c>
      <c r="F65" s="41" t="e">
        <v>#N/A</v>
      </c>
      <c r="G65" s="41" t="e">
        <v>#N/A</v>
      </c>
      <c r="H65" s="41" t="e">
        <v>#N/A</v>
      </c>
      <c r="I65" s="41" t="e">
        <v>#N/A</v>
      </c>
      <c r="J65" s="41" t="e">
        <v>#N/A</v>
      </c>
      <c r="K65" s="73"/>
      <c r="L65" s="73"/>
      <c r="M65" s="73"/>
      <c r="N65" s="73"/>
      <c r="O65" s="73"/>
      <c r="P65" s="73"/>
      <c r="Q65" s="73"/>
      <c r="R65" s="73"/>
      <c r="S65" s="73"/>
      <c r="T65" s="73"/>
      <c r="U65" s="73"/>
      <c r="V65" s="73"/>
      <c r="W65" s="73"/>
      <c r="X65" s="73"/>
      <c r="Y65" s="73"/>
      <c r="Z65" s="73"/>
    </row>
    <row r="66" spans="1:26" x14ac:dyDescent="0.25">
      <c r="A66" s="52" t="str">
        <f>CONCATENATE(C65," - ",D66,"%")</f>
        <v>NOx emissions - 0%</v>
      </c>
      <c r="C66" s="122" t="s">
        <v>124</v>
      </c>
      <c r="D66" s="11">
        <v>0</v>
      </c>
      <c r="E66" s="20" t="e">
        <v>#N/A</v>
      </c>
      <c r="F66" s="20" t="e">
        <v>#N/A</v>
      </c>
      <c r="G66" s="20" t="e">
        <v>#N/A</v>
      </c>
      <c r="H66" s="20" t="e">
        <v>#N/A</v>
      </c>
      <c r="I66" s="20" t="e">
        <v>#N/A</v>
      </c>
      <c r="J66" s="69">
        <v>75.278539271916543</v>
      </c>
      <c r="K66" s="74"/>
      <c r="L66" s="74"/>
      <c r="M66" s="74"/>
      <c r="N66" s="74"/>
      <c r="O66" s="74"/>
      <c r="P66" s="74"/>
      <c r="Q66" s="74"/>
      <c r="R66" s="74"/>
      <c r="S66" s="74"/>
      <c r="T66" s="74"/>
      <c r="U66" s="74"/>
      <c r="V66" s="74"/>
      <c r="W66" s="74"/>
      <c r="X66" s="74"/>
      <c r="Y66" s="74"/>
      <c r="Z66" s="74"/>
    </row>
    <row r="67" spans="1:26" x14ac:dyDescent="0.25">
      <c r="A67" s="52" t="str">
        <f>CONCATENATE(C65," - ",D67,"%")</f>
        <v>NOx emissions - 10%</v>
      </c>
      <c r="C67" s="123"/>
      <c r="D67" s="94">
        <v>10</v>
      </c>
      <c r="E67" s="64" t="e">
        <v>#N/A</v>
      </c>
      <c r="F67" s="64" t="e">
        <v>#N/A</v>
      </c>
      <c r="G67" s="64" t="e">
        <v>#N/A</v>
      </c>
      <c r="H67" s="64" t="e">
        <v>#N/A</v>
      </c>
      <c r="I67" s="64" t="e">
        <v>#N/A</v>
      </c>
      <c r="J67" s="68" t="e">
        <v>#N/A</v>
      </c>
      <c r="K67" s="74"/>
      <c r="L67" s="74"/>
      <c r="M67" s="74"/>
      <c r="N67" s="74"/>
      <c r="O67" s="74"/>
      <c r="P67" s="74"/>
      <c r="Q67" s="74"/>
      <c r="R67" s="74"/>
      <c r="S67" s="74"/>
      <c r="T67" s="74"/>
      <c r="U67" s="74"/>
      <c r="V67" s="74"/>
      <c r="W67" s="74"/>
      <c r="X67" s="74"/>
      <c r="Y67" s="74"/>
      <c r="Z67" s="74"/>
    </row>
    <row r="68" spans="1:26" x14ac:dyDescent="0.25">
      <c r="A68" s="52" t="str">
        <f>CONCATENATE(C65," - ",D68,"%")</f>
        <v>NOx emissions - 20%</v>
      </c>
      <c r="C68" s="123"/>
      <c r="D68" s="94">
        <v>20</v>
      </c>
      <c r="E68" s="64" t="e">
        <v>#N/A</v>
      </c>
      <c r="F68" s="64" t="e">
        <v>#N/A</v>
      </c>
      <c r="G68" s="64" t="e">
        <v>#N/A</v>
      </c>
      <c r="H68" s="64" t="e">
        <v>#N/A</v>
      </c>
      <c r="I68" s="64" t="e">
        <v>#N/A</v>
      </c>
      <c r="J68" s="68" t="e">
        <v>#N/A</v>
      </c>
      <c r="K68" s="74"/>
      <c r="L68" s="74"/>
      <c r="M68" s="74"/>
      <c r="N68" s="74"/>
      <c r="O68" s="74"/>
      <c r="P68" s="74"/>
      <c r="Q68" s="74"/>
      <c r="R68" s="74"/>
      <c r="S68" s="74"/>
      <c r="T68" s="74"/>
      <c r="U68" s="74"/>
      <c r="V68" s="74"/>
      <c r="W68" s="74"/>
      <c r="X68" s="74"/>
      <c r="Y68" s="74"/>
      <c r="Z68" s="74"/>
    </row>
    <row r="69" spans="1:26" x14ac:dyDescent="0.25">
      <c r="A69" s="52" t="str">
        <f>CONCATENATE(C65," - ",D69,"%")</f>
        <v>NOx emissions - 23%</v>
      </c>
      <c r="C69" s="123"/>
      <c r="D69" s="94">
        <v>23</v>
      </c>
      <c r="E69" s="64" t="e">
        <v>#N/A</v>
      </c>
      <c r="F69" s="64" t="e">
        <v>#N/A</v>
      </c>
      <c r="G69" s="64" t="e">
        <v>#N/A</v>
      </c>
      <c r="H69" s="64" t="e">
        <v>#N/A</v>
      </c>
      <c r="I69" s="64" t="e">
        <v>#N/A</v>
      </c>
      <c r="J69" s="68">
        <v>63.081598339671849</v>
      </c>
      <c r="K69" s="74"/>
      <c r="L69" s="74"/>
      <c r="M69" s="74"/>
      <c r="N69" s="74"/>
      <c r="O69" s="74"/>
      <c r="P69" s="74"/>
      <c r="Q69" s="74"/>
      <c r="R69" s="74"/>
      <c r="S69" s="74"/>
      <c r="T69" s="74"/>
      <c r="U69" s="74"/>
      <c r="V69" s="74"/>
      <c r="W69" s="74"/>
      <c r="X69" s="74"/>
      <c r="Y69" s="74"/>
      <c r="Z69" s="74"/>
    </row>
    <row r="70" spans="1:26" x14ac:dyDescent="0.25">
      <c r="A70" s="52" t="str">
        <f>CONCATENATE(C65," - ",D70,"%")</f>
        <v>NOx emissions - 30%</v>
      </c>
      <c r="C70" s="123"/>
      <c r="D70" s="94">
        <v>30</v>
      </c>
      <c r="E70" s="64" t="e">
        <v>#N/A</v>
      </c>
      <c r="F70" s="64" t="e">
        <v>#N/A</v>
      </c>
      <c r="G70" s="64" t="e">
        <v>#N/A</v>
      </c>
      <c r="H70" s="64" t="e">
        <v>#N/A</v>
      </c>
      <c r="I70" s="64" t="e">
        <v>#N/A</v>
      </c>
      <c r="J70" s="68" t="e">
        <v>#N/A</v>
      </c>
      <c r="K70" s="74"/>
      <c r="L70" s="74"/>
      <c r="M70" s="74"/>
      <c r="N70" s="74"/>
      <c r="O70" s="74"/>
      <c r="P70" s="74"/>
      <c r="Q70" s="74"/>
      <c r="R70" s="74"/>
      <c r="S70" s="74"/>
      <c r="T70" s="74"/>
      <c r="U70" s="74"/>
      <c r="V70" s="74"/>
      <c r="W70" s="74"/>
      <c r="X70" s="74"/>
      <c r="Y70" s="74"/>
      <c r="Z70" s="74"/>
    </row>
    <row r="71" spans="1:26" x14ac:dyDescent="0.25">
      <c r="A71" s="52" t="str">
        <f>CONCATENATE(C65," - ",D71,"%")</f>
        <v>NOx emissions - 40%</v>
      </c>
      <c r="C71" s="123"/>
      <c r="D71" s="94">
        <v>40</v>
      </c>
      <c r="E71" s="64" t="e">
        <v>#N/A</v>
      </c>
      <c r="F71" s="64" t="e">
        <v>#N/A</v>
      </c>
      <c r="G71" s="64" t="e">
        <v>#N/A</v>
      </c>
      <c r="H71" s="64" t="e">
        <v>#N/A</v>
      </c>
      <c r="I71" s="64" t="e">
        <v>#N/A</v>
      </c>
      <c r="J71" s="68" t="e">
        <v>#N/A</v>
      </c>
      <c r="K71" s="74"/>
      <c r="L71" s="74"/>
      <c r="M71" s="74"/>
      <c r="N71" s="74"/>
      <c r="O71" s="74"/>
      <c r="P71" s="74"/>
      <c r="Q71" s="74"/>
      <c r="R71" s="74"/>
      <c r="S71" s="74"/>
      <c r="T71" s="74"/>
      <c r="U71" s="74"/>
      <c r="V71" s="74"/>
      <c r="W71" s="74"/>
      <c r="X71" s="74"/>
      <c r="Y71" s="74"/>
      <c r="Z71" s="74"/>
    </row>
    <row r="72" spans="1:26" x14ac:dyDescent="0.25">
      <c r="A72" s="52" t="str">
        <f>CONCATENATE(C65," - ",D72,"%")</f>
        <v>NOx emissions - 50%</v>
      </c>
      <c r="C72" s="123"/>
      <c r="D72" s="94">
        <v>50</v>
      </c>
      <c r="E72" s="64" t="e">
        <v>#N/A</v>
      </c>
      <c r="F72" s="64" t="e">
        <v>#N/A</v>
      </c>
      <c r="G72" s="64" t="e">
        <v>#N/A</v>
      </c>
      <c r="H72" s="64" t="e">
        <v>#N/A</v>
      </c>
      <c r="I72" s="64" t="e">
        <v>#N/A</v>
      </c>
      <c r="J72" s="68" t="e">
        <v>#N/A</v>
      </c>
      <c r="K72" s="74"/>
      <c r="L72" s="74"/>
      <c r="M72" s="74"/>
      <c r="N72" s="74"/>
      <c r="O72" s="74"/>
      <c r="P72" s="74"/>
      <c r="Q72" s="74"/>
      <c r="R72" s="74"/>
      <c r="S72" s="74"/>
      <c r="T72" s="74"/>
      <c r="U72" s="74"/>
      <c r="V72" s="74"/>
      <c r="W72" s="74"/>
      <c r="X72" s="74"/>
      <c r="Y72" s="74"/>
      <c r="Z72" s="74"/>
    </row>
    <row r="73" spans="1:26" ht="15.75" thickBot="1" x14ac:dyDescent="0.3">
      <c r="A73" s="52" t="str">
        <f>CONCATENATE(C65," - ",D73,"%")</f>
        <v>NOx emissions - 60%</v>
      </c>
      <c r="C73" s="124"/>
      <c r="D73" s="95">
        <v>60</v>
      </c>
      <c r="E73" s="116" t="e">
        <v>#N/A</v>
      </c>
      <c r="F73" s="116" t="e">
        <v>#N/A</v>
      </c>
      <c r="G73" s="116" t="e">
        <v>#N/A</v>
      </c>
      <c r="H73" s="116" t="e">
        <v>#N/A</v>
      </c>
      <c r="I73" s="116" t="e">
        <v>#N/A</v>
      </c>
      <c r="J73" s="112" t="e">
        <v>#N/A</v>
      </c>
      <c r="K73" s="74"/>
      <c r="L73" s="74"/>
      <c r="M73" s="74"/>
      <c r="N73" s="74"/>
      <c r="O73" s="74"/>
      <c r="P73" s="74"/>
      <c r="Q73" s="74"/>
      <c r="R73" s="74"/>
      <c r="S73" s="74"/>
      <c r="T73" s="74"/>
      <c r="U73" s="74"/>
      <c r="V73" s="74"/>
      <c r="W73" s="74"/>
      <c r="X73" s="74"/>
      <c r="Y73" s="74"/>
      <c r="Z73" s="74"/>
    </row>
    <row r="74" spans="1:26" ht="19.5" thickBot="1" x14ac:dyDescent="0.35">
      <c r="C74" s="40" t="str">
        <f>List!$B$5</f>
        <v>Qtest (input)</v>
      </c>
      <c r="D74" s="45" t="s">
        <v>194</v>
      </c>
      <c r="E74" s="41" t="e">
        <v>#N/A</v>
      </c>
      <c r="F74" s="41" t="e">
        <v>#N/A</v>
      </c>
      <c r="G74" s="41" t="e">
        <v>#N/A</v>
      </c>
      <c r="H74" s="41" t="e">
        <v>#N/A</v>
      </c>
      <c r="I74" s="41" t="e">
        <v>#N/A</v>
      </c>
      <c r="J74" s="41" t="e">
        <v>#N/A</v>
      </c>
      <c r="K74" s="73"/>
      <c r="L74" s="73"/>
      <c r="M74" s="73"/>
      <c r="N74" s="73"/>
      <c r="O74" s="73"/>
      <c r="P74" s="73"/>
      <c r="Q74" s="73"/>
      <c r="R74" s="73"/>
      <c r="S74" s="73"/>
      <c r="T74" s="73"/>
      <c r="U74" s="73"/>
      <c r="V74" s="73"/>
      <c r="W74" s="73"/>
      <c r="X74" s="73"/>
      <c r="Y74" s="73"/>
      <c r="Z74" s="73"/>
    </row>
    <row r="75" spans="1:26" x14ac:dyDescent="0.25">
      <c r="A75" s="52" t="str">
        <f>CONCATENATE(C74," - ",D75,"%")</f>
        <v>Qtest (input) - 0%</v>
      </c>
      <c r="C75" s="122" t="s">
        <v>124</v>
      </c>
      <c r="D75" s="11">
        <v>0</v>
      </c>
      <c r="E75" s="20">
        <v>10.443042704263501</v>
      </c>
      <c r="F75" s="20">
        <v>6.2494169562959208</v>
      </c>
      <c r="G75" s="20">
        <v>10.860049080201128</v>
      </c>
      <c r="H75" s="20">
        <v>17.235718711191684</v>
      </c>
      <c r="I75" s="20">
        <v>6.1985038888888884</v>
      </c>
      <c r="J75" s="69">
        <v>16.894567224975706</v>
      </c>
      <c r="K75" s="74"/>
      <c r="L75" s="74"/>
      <c r="M75" s="74"/>
      <c r="N75" s="74"/>
      <c r="O75" s="74"/>
      <c r="P75" s="74"/>
      <c r="Q75" s="74"/>
      <c r="R75" s="74"/>
      <c r="S75" s="74"/>
      <c r="T75" s="74"/>
      <c r="U75" s="74"/>
      <c r="V75" s="74"/>
      <c r="W75" s="74"/>
      <c r="X75" s="74"/>
      <c r="Y75" s="74"/>
      <c r="Z75" s="74"/>
    </row>
    <row r="76" spans="1:26" x14ac:dyDescent="0.25">
      <c r="A76" s="52" t="str">
        <f>CONCATENATE(C74," - ",D76,"%")</f>
        <v>Qtest (input) - 10%</v>
      </c>
      <c r="C76" s="123"/>
      <c r="D76" s="94">
        <v>10</v>
      </c>
      <c r="E76" s="64" t="e">
        <v>#N/A</v>
      </c>
      <c r="F76" s="64" t="e">
        <v>#N/A</v>
      </c>
      <c r="G76" s="64" t="e">
        <v>#N/A</v>
      </c>
      <c r="H76" s="64">
        <v>16.725149158030636</v>
      </c>
      <c r="I76" s="64" t="e">
        <v>#N/A</v>
      </c>
      <c r="J76" s="68" t="e">
        <v>#N/A</v>
      </c>
      <c r="K76" s="74"/>
      <c r="L76" s="74"/>
      <c r="M76" s="74"/>
      <c r="N76" s="74"/>
      <c r="O76" s="74"/>
      <c r="P76" s="74"/>
      <c r="Q76" s="74"/>
      <c r="R76" s="74"/>
      <c r="S76" s="74"/>
      <c r="T76" s="74"/>
      <c r="U76" s="74"/>
      <c r="V76" s="74"/>
      <c r="W76" s="74"/>
      <c r="X76" s="74"/>
      <c r="Y76" s="74"/>
      <c r="Z76" s="74"/>
    </row>
    <row r="77" spans="1:26" x14ac:dyDescent="0.25">
      <c r="A77" s="52" t="str">
        <f>CONCATENATE(C74," - ",D77,"%")</f>
        <v>Qtest (input) - 20%</v>
      </c>
      <c r="C77" s="123"/>
      <c r="D77" s="94">
        <v>20</v>
      </c>
      <c r="E77" s="64" t="e">
        <v>#N/A</v>
      </c>
      <c r="F77" s="64" t="e">
        <v>#N/A</v>
      </c>
      <c r="G77" s="64" t="e">
        <v>#N/A</v>
      </c>
      <c r="H77" s="64">
        <v>16.524277200979689</v>
      </c>
      <c r="I77" s="64" t="e">
        <v>#N/A</v>
      </c>
      <c r="J77" s="68" t="e">
        <v>#N/A</v>
      </c>
      <c r="K77" s="74"/>
      <c r="L77" s="74"/>
      <c r="M77" s="74"/>
      <c r="N77" s="74"/>
      <c r="O77" s="74"/>
      <c r="P77" s="74"/>
      <c r="Q77" s="74"/>
      <c r="R77" s="74"/>
      <c r="S77" s="74"/>
      <c r="T77" s="74"/>
      <c r="U77" s="74"/>
      <c r="V77" s="74"/>
      <c r="W77" s="74"/>
      <c r="X77" s="74"/>
      <c r="Y77" s="74"/>
      <c r="Z77" s="74"/>
    </row>
    <row r="78" spans="1:26" x14ac:dyDescent="0.25">
      <c r="A78" s="52" t="str">
        <f>CONCATENATE(C74," - ",D78,"%")</f>
        <v>Qtest (input) - 23%</v>
      </c>
      <c r="C78" s="123"/>
      <c r="D78" s="94">
        <v>23</v>
      </c>
      <c r="E78" s="64">
        <v>9.6845015564410861</v>
      </c>
      <c r="F78" s="64">
        <v>5.8588267565946808</v>
      </c>
      <c r="G78" s="64">
        <v>10.069398858125284</v>
      </c>
      <c r="H78" s="64">
        <v>16.088732465594049</v>
      </c>
      <c r="I78" s="64">
        <v>5.9616163833333333</v>
      </c>
      <c r="J78" s="68">
        <v>14.444791073117297</v>
      </c>
      <c r="K78" s="74"/>
      <c r="L78" s="74"/>
      <c r="M78" s="74"/>
      <c r="N78" s="74"/>
      <c r="O78" s="74"/>
      <c r="P78" s="74"/>
      <c r="Q78" s="74"/>
      <c r="R78" s="74"/>
      <c r="S78" s="74"/>
      <c r="T78" s="74"/>
      <c r="U78" s="74"/>
      <c r="V78" s="74"/>
      <c r="W78" s="74"/>
      <c r="X78" s="74"/>
      <c r="Y78" s="74"/>
      <c r="Z78" s="74"/>
    </row>
    <row r="79" spans="1:26" x14ac:dyDescent="0.25">
      <c r="A79" s="52" t="str">
        <f>CONCATENATE(C74," - ",D79,"%")</f>
        <v>Qtest (input) - 30%</v>
      </c>
      <c r="C79" s="123"/>
      <c r="D79" s="94">
        <v>30</v>
      </c>
      <c r="E79" s="64" t="e">
        <v>#N/A</v>
      </c>
      <c r="F79" s="64" t="e">
        <v>#N/A</v>
      </c>
      <c r="G79" s="64" t="e">
        <v>#N/A</v>
      </c>
      <c r="H79" s="64">
        <v>15.741057353238139</v>
      </c>
      <c r="I79" s="64" t="e">
        <v>#N/A</v>
      </c>
      <c r="J79" s="68" t="e">
        <v>#N/A</v>
      </c>
      <c r="K79" s="74"/>
      <c r="L79" s="74"/>
      <c r="M79" s="74"/>
      <c r="N79" s="74"/>
      <c r="O79" s="74"/>
      <c r="P79" s="74"/>
      <c r="Q79" s="74"/>
      <c r="R79" s="74"/>
      <c r="S79" s="74"/>
      <c r="T79" s="74"/>
      <c r="U79" s="74"/>
      <c r="V79" s="74"/>
      <c r="W79" s="74"/>
      <c r="X79" s="74"/>
      <c r="Y79" s="74"/>
      <c r="Z79" s="74"/>
    </row>
    <row r="80" spans="1:26" x14ac:dyDescent="0.25">
      <c r="A80" s="52" t="str">
        <f>CONCATENATE(C74," - ",D80,"%")</f>
        <v>Qtest (input) - 40%</v>
      </c>
      <c r="C80" s="123"/>
      <c r="D80" s="94">
        <v>40</v>
      </c>
      <c r="E80" s="64">
        <v>9.1122261584389612</v>
      </c>
      <c r="F80" s="64">
        <v>5.4883985774272386</v>
      </c>
      <c r="G80" s="64">
        <v>9.4663772054767659</v>
      </c>
      <c r="H80" s="64">
        <v>15.32011364704848</v>
      </c>
      <c r="I80" s="64">
        <v>5.5903466666666661</v>
      </c>
      <c r="J80" s="68" t="e">
        <v>#N/A</v>
      </c>
      <c r="K80" s="74"/>
      <c r="L80" s="74"/>
      <c r="M80" s="74"/>
      <c r="N80" s="74"/>
      <c r="O80" s="74"/>
      <c r="P80" s="74"/>
      <c r="Q80" s="74"/>
      <c r="R80" s="74"/>
      <c r="S80" s="74"/>
      <c r="T80" s="74"/>
      <c r="U80" s="74"/>
      <c r="V80" s="74"/>
      <c r="W80" s="74"/>
      <c r="X80" s="74"/>
      <c r="Y80" s="74"/>
      <c r="Z80" s="74"/>
    </row>
    <row r="81" spans="1:26" x14ac:dyDescent="0.25">
      <c r="A81" s="52" t="str">
        <f>CONCATENATE(C74," - ",D81,"%")</f>
        <v>Qtest (input) - 50%</v>
      </c>
      <c r="C81" s="123"/>
      <c r="D81" s="94">
        <v>50</v>
      </c>
      <c r="E81" s="64" t="e">
        <v>#N/A</v>
      </c>
      <c r="F81" s="64" t="e">
        <v>#N/A</v>
      </c>
      <c r="G81" s="64" t="e">
        <v>#N/A</v>
      </c>
      <c r="H81" s="64" t="e">
        <v>#N/A</v>
      </c>
      <c r="I81" s="64" t="e">
        <v>#N/A</v>
      </c>
      <c r="J81" s="68" t="e">
        <v>#N/A</v>
      </c>
      <c r="K81" s="74"/>
      <c r="L81" s="74"/>
      <c r="M81" s="74"/>
      <c r="N81" s="74"/>
      <c r="O81" s="74"/>
      <c r="P81" s="74"/>
      <c r="Q81" s="74"/>
      <c r="R81" s="74"/>
      <c r="S81" s="74"/>
      <c r="T81" s="74"/>
      <c r="U81" s="74"/>
      <c r="V81" s="74"/>
      <c r="W81" s="74"/>
      <c r="X81" s="74"/>
      <c r="Y81" s="74"/>
      <c r="Z81" s="74"/>
    </row>
    <row r="82" spans="1:26" ht="15.75" thickBot="1" x14ac:dyDescent="0.3">
      <c r="A82" s="52" t="str">
        <f>CONCATENATE(C74," - ",D82,"%")</f>
        <v>Qtest (input) - 60%</v>
      </c>
      <c r="C82" s="124"/>
      <c r="D82" s="95">
        <v>60</v>
      </c>
      <c r="E82" s="19" t="e">
        <v>#N/A</v>
      </c>
      <c r="F82" s="19" t="e">
        <v>#N/A</v>
      </c>
      <c r="G82" s="19" t="e">
        <v>#N/A</v>
      </c>
      <c r="H82" s="19" t="e">
        <v>#N/A</v>
      </c>
      <c r="I82" s="19" t="e">
        <v>#N/A</v>
      </c>
      <c r="J82" s="70" t="e">
        <v>#N/A</v>
      </c>
      <c r="K82" s="74"/>
      <c r="L82" s="74"/>
      <c r="M82" s="74"/>
      <c r="N82" s="74"/>
      <c r="O82" s="74"/>
      <c r="P82" s="74"/>
      <c r="Q82" s="74"/>
      <c r="R82" s="74"/>
      <c r="S82" s="74"/>
      <c r="T82" s="74"/>
      <c r="U82" s="74"/>
      <c r="V82" s="74"/>
      <c r="W82" s="74"/>
      <c r="X82" s="74"/>
      <c r="Y82" s="74"/>
      <c r="Z82" s="74"/>
    </row>
    <row r="83" spans="1:26" ht="19.5" thickBot="1" x14ac:dyDescent="0.35">
      <c r="C83" s="40" t="str">
        <f>List!$B$11</f>
        <v>Flue gases temperatures</v>
      </c>
      <c r="D83" s="45" t="s">
        <v>195</v>
      </c>
      <c r="E83" s="41" t="e">
        <v>#N/A</v>
      </c>
      <c r="F83" s="41" t="e">
        <v>#N/A</v>
      </c>
      <c r="G83" s="41" t="e">
        <v>#N/A</v>
      </c>
      <c r="H83" s="41" t="e">
        <v>#N/A</v>
      </c>
      <c r="I83" s="41" t="e">
        <v>#N/A</v>
      </c>
      <c r="J83" s="41" t="e">
        <v>#N/A</v>
      </c>
      <c r="K83" s="73"/>
      <c r="L83" s="73"/>
      <c r="M83" s="73"/>
      <c r="N83" s="73"/>
      <c r="O83" s="73"/>
      <c r="P83" s="73"/>
      <c r="Q83" s="73"/>
      <c r="R83" s="73"/>
      <c r="S83" s="73"/>
      <c r="T83" s="73"/>
      <c r="U83" s="73"/>
      <c r="V83" s="73"/>
      <c r="W83" s="73"/>
      <c r="X83" s="73"/>
      <c r="Y83" s="73"/>
      <c r="Z83" s="73"/>
    </row>
    <row r="84" spans="1:26" x14ac:dyDescent="0.25">
      <c r="A84" s="52" t="str">
        <f>CONCATENATE(C83," - ",D84,"%")</f>
        <v>Flue gases temperatures - 0%</v>
      </c>
      <c r="C84" s="122" t="s">
        <v>124</v>
      </c>
      <c r="D84" s="11">
        <v>0</v>
      </c>
      <c r="E84" s="20" t="e">
        <v>#N/A</v>
      </c>
      <c r="F84" s="20" t="e">
        <v>#N/A</v>
      </c>
      <c r="G84" s="20" t="e">
        <v>#N/A</v>
      </c>
      <c r="H84" s="20" t="e">
        <v>#N/A</v>
      </c>
      <c r="I84" s="20" t="e">
        <v>#N/A</v>
      </c>
      <c r="J84" s="69">
        <v>315</v>
      </c>
      <c r="K84" s="74"/>
      <c r="L84" s="74"/>
      <c r="M84" s="74"/>
      <c r="N84" s="74"/>
      <c r="O84" s="74"/>
      <c r="P84" s="74"/>
      <c r="Q84" s="74"/>
      <c r="R84" s="74"/>
      <c r="S84" s="74"/>
      <c r="T84" s="74"/>
      <c r="U84" s="74"/>
      <c r="V84" s="74"/>
      <c r="W84" s="74"/>
      <c r="X84" s="74"/>
      <c r="Y84" s="74"/>
      <c r="Z84" s="74"/>
    </row>
    <row r="85" spans="1:26" x14ac:dyDescent="0.25">
      <c r="A85" s="52" t="str">
        <f>CONCATENATE(C83," - ",D85,"%")</f>
        <v>Flue gases temperatures - 10%</v>
      </c>
      <c r="C85" s="123"/>
      <c r="D85" s="94">
        <v>10</v>
      </c>
      <c r="E85" s="64" t="e">
        <v>#N/A</v>
      </c>
      <c r="F85" s="64" t="e">
        <v>#N/A</v>
      </c>
      <c r="G85" s="64" t="e">
        <v>#N/A</v>
      </c>
      <c r="H85" s="64" t="e">
        <v>#N/A</v>
      </c>
      <c r="I85" s="64" t="e">
        <v>#N/A</v>
      </c>
      <c r="J85" s="68" t="e">
        <v>#N/A</v>
      </c>
      <c r="K85" s="74"/>
      <c r="L85" s="74"/>
      <c r="M85" s="74"/>
      <c r="N85" s="74"/>
      <c r="O85" s="74"/>
      <c r="P85" s="74"/>
      <c r="Q85" s="74"/>
      <c r="R85" s="74"/>
      <c r="S85" s="74"/>
      <c r="T85" s="74"/>
      <c r="U85" s="74"/>
      <c r="V85" s="74"/>
      <c r="W85" s="74"/>
      <c r="X85" s="74"/>
      <c r="Y85" s="74"/>
      <c r="Z85" s="74"/>
    </row>
    <row r="86" spans="1:26" x14ac:dyDescent="0.25">
      <c r="A86" s="52" t="str">
        <f>CONCATENATE(C83," - ",D86,"%")</f>
        <v>Flue gases temperatures - 20%</v>
      </c>
      <c r="C86" s="123"/>
      <c r="D86" s="94">
        <v>20</v>
      </c>
      <c r="E86" s="64" t="e">
        <v>#N/A</v>
      </c>
      <c r="F86" s="64" t="e">
        <v>#N/A</v>
      </c>
      <c r="G86" s="64" t="e">
        <v>#N/A</v>
      </c>
      <c r="H86" s="64" t="e">
        <v>#N/A</v>
      </c>
      <c r="I86" s="64" t="e">
        <v>#N/A</v>
      </c>
      <c r="J86" s="68" t="e">
        <v>#N/A</v>
      </c>
      <c r="K86" s="74"/>
      <c r="L86" s="74"/>
      <c r="M86" s="74"/>
      <c r="N86" s="74"/>
      <c r="O86" s="74"/>
      <c r="P86" s="74"/>
      <c r="Q86" s="74"/>
      <c r="R86" s="74"/>
      <c r="S86" s="74"/>
      <c r="T86" s="74"/>
      <c r="U86" s="74"/>
      <c r="V86" s="74"/>
      <c r="W86" s="74"/>
      <c r="X86" s="74"/>
      <c r="Y86" s="74"/>
      <c r="Z86" s="74"/>
    </row>
    <row r="87" spans="1:26" x14ac:dyDescent="0.25">
      <c r="A87" s="52" t="str">
        <f>CONCATENATE(C83," - ",D87,"%")</f>
        <v>Flue gases temperatures - 23%</v>
      </c>
      <c r="C87" s="123"/>
      <c r="D87" s="94">
        <v>23</v>
      </c>
      <c r="E87" s="64" t="e">
        <v>#N/A</v>
      </c>
      <c r="F87" s="64" t="e">
        <v>#N/A</v>
      </c>
      <c r="G87" s="64" t="e">
        <v>#N/A</v>
      </c>
      <c r="H87" s="64" t="e">
        <v>#N/A</v>
      </c>
      <c r="I87" s="64" t="e">
        <v>#N/A</v>
      </c>
      <c r="J87" s="68">
        <v>298</v>
      </c>
      <c r="K87" s="74"/>
      <c r="L87" s="74"/>
      <c r="M87" s="74"/>
      <c r="N87" s="74"/>
      <c r="O87" s="74"/>
      <c r="P87" s="74"/>
      <c r="Q87" s="74"/>
      <c r="R87" s="74"/>
      <c r="S87" s="74"/>
      <c r="T87" s="74"/>
      <c r="U87" s="74"/>
      <c r="V87" s="74"/>
      <c r="W87" s="74"/>
      <c r="X87" s="74"/>
      <c r="Y87" s="74"/>
      <c r="Z87" s="74"/>
    </row>
    <row r="88" spans="1:26" x14ac:dyDescent="0.25">
      <c r="A88" s="52" t="str">
        <f>CONCATENATE(C83," - ",D88,"%")</f>
        <v>Flue gases temperatures - 30%</v>
      </c>
      <c r="C88" s="123"/>
      <c r="D88" s="94">
        <v>30</v>
      </c>
      <c r="E88" s="64" t="e">
        <v>#N/A</v>
      </c>
      <c r="F88" s="64" t="e">
        <v>#N/A</v>
      </c>
      <c r="G88" s="64" t="e">
        <v>#N/A</v>
      </c>
      <c r="H88" s="64" t="e">
        <v>#N/A</v>
      </c>
      <c r="I88" s="64" t="e">
        <v>#N/A</v>
      </c>
      <c r="J88" s="68" t="e">
        <v>#N/A</v>
      </c>
      <c r="K88" s="74"/>
      <c r="L88" s="74"/>
      <c r="M88" s="74"/>
      <c r="N88" s="74"/>
      <c r="O88" s="74"/>
      <c r="P88" s="74"/>
      <c r="Q88" s="74"/>
      <c r="R88" s="74"/>
      <c r="S88" s="74"/>
      <c r="T88" s="74"/>
      <c r="U88" s="74"/>
      <c r="V88" s="74"/>
      <c r="W88" s="74"/>
      <c r="X88" s="74"/>
      <c r="Y88" s="74"/>
      <c r="Z88" s="74"/>
    </row>
    <row r="89" spans="1:26" x14ac:dyDescent="0.25">
      <c r="A89" s="52" t="str">
        <f>CONCATENATE(C83," - ",D89,"%")</f>
        <v>Flue gases temperatures - 40%</v>
      </c>
      <c r="C89" s="123"/>
      <c r="D89" s="94">
        <v>40</v>
      </c>
      <c r="E89" s="64" t="e">
        <v>#N/A</v>
      </c>
      <c r="F89" s="64" t="e">
        <v>#N/A</v>
      </c>
      <c r="G89" s="64" t="e">
        <v>#N/A</v>
      </c>
      <c r="H89" s="64" t="e">
        <v>#N/A</v>
      </c>
      <c r="I89" s="64" t="e">
        <v>#N/A</v>
      </c>
      <c r="J89" s="68" t="e">
        <v>#N/A</v>
      </c>
      <c r="K89" s="74"/>
      <c r="L89" s="74"/>
      <c r="M89" s="74"/>
      <c r="N89" s="74"/>
      <c r="O89" s="74"/>
      <c r="P89" s="74"/>
      <c r="Q89" s="74"/>
      <c r="R89" s="74"/>
      <c r="S89" s="74"/>
      <c r="T89" s="74"/>
      <c r="U89" s="74"/>
      <c r="V89" s="74"/>
      <c r="W89" s="74"/>
      <c r="X89" s="74"/>
      <c r="Y89" s="74"/>
      <c r="Z89" s="74"/>
    </row>
    <row r="90" spans="1:26" x14ac:dyDescent="0.25">
      <c r="A90" s="52" t="str">
        <f>CONCATENATE(C83," - ",D90,"%")</f>
        <v>Flue gases temperatures - 50%</v>
      </c>
      <c r="C90" s="123"/>
      <c r="D90" s="94">
        <v>50</v>
      </c>
      <c r="E90" s="64" t="e">
        <v>#N/A</v>
      </c>
      <c r="F90" s="64" t="e">
        <v>#N/A</v>
      </c>
      <c r="G90" s="64" t="e">
        <v>#N/A</v>
      </c>
      <c r="H90" s="64" t="e">
        <v>#N/A</v>
      </c>
      <c r="I90" s="64" t="e">
        <v>#N/A</v>
      </c>
      <c r="J90" s="68" t="e">
        <v>#N/A</v>
      </c>
      <c r="K90" s="74"/>
      <c r="L90" s="74"/>
      <c r="M90" s="74"/>
      <c r="N90" s="74"/>
      <c r="O90" s="74"/>
      <c r="P90" s="74"/>
      <c r="Q90" s="74"/>
      <c r="R90" s="74"/>
      <c r="S90" s="74"/>
      <c r="T90" s="74"/>
      <c r="U90" s="74"/>
      <c r="V90" s="74"/>
      <c r="W90" s="74"/>
      <c r="X90" s="74"/>
      <c r="Y90" s="74"/>
      <c r="Z90" s="74"/>
    </row>
    <row r="91" spans="1:26" ht="15.75" thickBot="1" x14ac:dyDescent="0.3">
      <c r="A91" s="52" t="str">
        <f>CONCATENATE(C83," - ",D91,"%")</f>
        <v>Flue gases temperatures - 60%</v>
      </c>
      <c r="C91" s="124"/>
      <c r="D91" s="95">
        <v>60</v>
      </c>
      <c r="E91" s="116" t="e">
        <v>#N/A</v>
      </c>
      <c r="F91" s="116" t="e">
        <v>#N/A</v>
      </c>
      <c r="G91" s="116" t="e">
        <v>#N/A</v>
      </c>
      <c r="H91" s="116" t="e">
        <v>#N/A</v>
      </c>
      <c r="I91" s="116" t="e">
        <v>#N/A</v>
      </c>
      <c r="J91" s="112" t="e">
        <v>#N/A</v>
      </c>
      <c r="K91" s="74"/>
      <c r="L91" s="74"/>
      <c r="M91" s="74"/>
      <c r="N91" s="74"/>
      <c r="O91" s="74"/>
      <c r="P91" s="74"/>
      <c r="Q91" s="74"/>
      <c r="R91" s="74"/>
      <c r="S91" s="74"/>
      <c r="T91" s="74"/>
      <c r="U91" s="74"/>
      <c r="V91" s="74"/>
      <c r="W91" s="74"/>
      <c r="X91" s="74"/>
      <c r="Y91" s="74"/>
      <c r="Z91" s="74"/>
    </row>
    <row r="92" spans="1:26" ht="19.5" thickBot="1" x14ac:dyDescent="0.35">
      <c r="C92" s="40" t="str">
        <f>List!$B$9</f>
        <v>CO2 emissions</v>
      </c>
      <c r="D92" s="45" t="s">
        <v>196</v>
      </c>
      <c r="E92" s="41" t="e">
        <v>#N/A</v>
      </c>
      <c r="F92" s="41" t="e">
        <v>#N/A</v>
      </c>
      <c r="G92" s="41" t="e">
        <v>#N/A</v>
      </c>
      <c r="H92" s="41" t="e">
        <v>#N/A</v>
      </c>
      <c r="I92" s="41" t="e">
        <v>#N/A</v>
      </c>
      <c r="J92" s="41" t="e">
        <v>#N/A</v>
      </c>
      <c r="K92" s="73"/>
      <c r="L92" s="73"/>
      <c r="M92" s="73"/>
      <c r="N92" s="73"/>
      <c r="O92" s="73"/>
      <c r="P92" s="73"/>
      <c r="Q92" s="73"/>
      <c r="R92" s="73"/>
      <c r="S92" s="73"/>
      <c r="T92" s="73"/>
      <c r="U92" s="73"/>
      <c r="V92" s="73"/>
      <c r="W92" s="73"/>
      <c r="X92" s="73"/>
      <c r="Y92" s="73"/>
      <c r="Z92" s="73"/>
    </row>
    <row r="93" spans="1:26" x14ac:dyDescent="0.25">
      <c r="A93" s="52" t="str">
        <f>CONCATENATE(C92," - ",D93,"%")</f>
        <v>CO2 emissions - 0%</v>
      </c>
      <c r="C93" s="122" t="s">
        <v>124</v>
      </c>
      <c r="D93" s="11">
        <v>0</v>
      </c>
      <c r="E93" s="20">
        <v>5.9372043609619141</v>
      </c>
      <c r="F93" s="20">
        <v>3.3835697174072266</v>
      </c>
      <c r="G93" s="20">
        <v>5.7850170135498047</v>
      </c>
      <c r="H93" s="20">
        <v>2.5530624389648438</v>
      </c>
      <c r="I93" s="20">
        <v>0.51700000000000002</v>
      </c>
      <c r="J93" s="69">
        <v>5.72</v>
      </c>
      <c r="K93" s="74"/>
      <c r="L93" s="74"/>
      <c r="M93" s="74"/>
      <c r="N93" s="74"/>
      <c r="O93" s="74"/>
      <c r="P93" s="74"/>
      <c r="Q93" s="74"/>
      <c r="R93" s="74"/>
      <c r="S93" s="74"/>
      <c r="T93" s="74"/>
      <c r="U93" s="74"/>
      <c r="V93" s="74"/>
      <c r="W93" s="74"/>
      <c r="X93" s="74"/>
      <c r="Y93" s="74"/>
      <c r="Z93" s="74"/>
    </row>
    <row r="94" spans="1:26" x14ac:dyDescent="0.25">
      <c r="A94" s="52" t="str">
        <f>CONCATENATE(C92," - ",D94,"%")</f>
        <v>CO2 emissions - 10%</v>
      </c>
      <c r="C94" s="123"/>
      <c r="D94" s="94">
        <v>10</v>
      </c>
      <c r="E94" s="64" t="e">
        <v>#N/A</v>
      </c>
      <c r="F94" s="64" t="e">
        <v>#N/A</v>
      </c>
      <c r="G94" s="64" t="e">
        <v>#N/A</v>
      </c>
      <c r="H94" s="64">
        <v>1.9242382049560547</v>
      </c>
      <c r="I94" s="64" t="e">
        <v>#N/A</v>
      </c>
      <c r="J94" s="68" t="e">
        <v>#N/A</v>
      </c>
      <c r="K94" s="74"/>
      <c r="L94" s="74"/>
      <c r="M94" s="74"/>
      <c r="N94" s="74"/>
      <c r="O94" s="74"/>
      <c r="P94" s="74"/>
      <c r="Q94" s="74"/>
      <c r="R94" s="74"/>
      <c r="S94" s="74"/>
      <c r="T94" s="74"/>
      <c r="U94" s="74"/>
      <c r="V94" s="74"/>
      <c r="W94" s="74"/>
      <c r="X94" s="74"/>
      <c r="Y94" s="74"/>
      <c r="Z94" s="74"/>
    </row>
    <row r="95" spans="1:26" x14ac:dyDescent="0.25">
      <c r="A95" s="52" t="str">
        <f>CONCATENATE(C92," - ",D95,"%")</f>
        <v>CO2 emissions - 20%</v>
      </c>
      <c r="C95" s="123"/>
      <c r="D95" s="94">
        <v>20</v>
      </c>
      <c r="E95" s="64" t="e">
        <v>#N/A</v>
      </c>
      <c r="F95" s="64" t="e">
        <v>#N/A</v>
      </c>
      <c r="G95" s="64" t="e">
        <v>#N/A</v>
      </c>
      <c r="H95" s="64">
        <v>2.1277141571044922</v>
      </c>
      <c r="I95" s="64" t="e">
        <v>#N/A</v>
      </c>
      <c r="J95" s="68" t="e">
        <v>#N/A</v>
      </c>
      <c r="K95" s="74"/>
      <c r="L95" s="74"/>
      <c r="M95" s="74"/>
      <c r="N95" s="74"/>
      <c r="O95" s="74"/>
      <c r="P95" s="74"/>
      <c r="Q95" s="74"/>
      <c r="R95" s="74"/>
      <c r="S95" s="74"/>
      <c r="T95" s="74"/>
      <c r="U95" s="74"/>
      <c r="V95" s="74"/>
      <c r="W95" s="74"/>
      <c r="X95" s="74"/>
      <c r="Y95" s="74"/>
      <c r="Z95" s="74"/>
    </row>
    <row r="96" spans="1:26" x14ac:dyDescent="0.25">
      <c r="A96" s="52" t="str">
        <f>CONCATENATE(C92," - ",D96,"%")</f>
        <v>CO2 emissions - 23%</v>
      </c>
      <c r="C96" s="123"/>
      <c r="D96" s="94">
        <v>23</v>
      </c>
      <c r="E96" s="64">
        <v>4.9580860137939453</v>
      </c>
      <c r="F96" s="64">
        <v>2.1557235717773438</v>
      </c>
      <c r="G96" s="64">
        <v>4.7806358337402344</v>
      </c>
      <c r="H96" s="64">
        <v>2.0943832397460938</v>
      </c>
      <c r="I96" s="64">
        <v>0.45400000000000001</v>
      </c>
      <c r="J96" s="68">
        <v>5.0199999999999996</v>
      </c>
      <c r="K96" s="74"/>
      <c r="L96" s="74"/>
      <c r="M96" s="74"/>
      <c r="N96" s="74"/>
      <c r="O96" s="74"/>
      <c r="P96" s="74"/>
      <c r="Q96" s="74"/>
      <c r="R96" s="74"/>
      <c r="S96" s="74"/>
      <c r="T96" s="74"/>
      <c r="U96" s="74"/>
      <c r="V96" s="74"/>
      <c r="W96" s="74"/>
      <c r="X96" s="74"/>
      <c r="Y96" s="74"/>
      <c r="Z96" s="74"/>
    </row>
    <row r="97" spans="1:26" x14ac:dyDescent="0.25">
      <c r="A97" s="52" t="str">
        <f>CONCATENATE(C92," - ",D97,"%")</f>
        <v>CO2 emissions - 30%</v>
      </c>
      <c r="C97" s="123"/>
      <c r="D97" s="94">
        <v>30</v>
      </c>
      <c r="E97" s="64" t="e">
        <v>#N/A</v>
      </c>
      <c r="F97" s="64" t="e">
        <v>#N/A</v>
      </c>
      <c r="G97" s="64" t="e">
        <v>#N/A</v>
      </c>
      <c r="H97" s="64">
        <v>1.8122577667236328</v>
      </c>
      <c r="I97" s="64" t="e">
        <v>#N/A</v>
      </c>
      <c r="J97" s="68" t="e">
        <v>#N/A</v>
      </c>
      <c r="K97" s="74"/>
      <c r="L97" s="74"/>
      <c r="M97" s="74"/>
      <c r="N97" s="74"/>
      <c r="O97" s="74"/>
      <c r="P97" s="74"/>
      <c r="Q97" s="74"/>
      <c r="R97" s="74"/>
      <c r="S97" s="74"/>
      <c r="T97" s="74"/>
      <c r="U97" s="74"/>
      <c r="V97" s="74"/>
      <c r="W97" s="74"/>
      <c r="X97" s="74"/>
      <c r="Y97" s="74"/>
      <c r="Z97" s="74"/>
    </row>
    <row r="98" spans="1:26" x14ac:dyDescent="0.25">
      <c r="A98" s="52" t="str">
        <f>CONCATENATE(C92," - ",D98,"%")</f>
        <v>CO2 emissions - 40%</v>
      </c>
      <c r="C98" s="123"/>
      <c r="D98" s="94">
        <v>40</v>
      </c>
      <c r="E98" s="64">
        <v>4.1729450225830078</v>
      </c>
      <c r="F98" s="64">
        <v>0.672607421875</v>
      </c>
      <c r="G98" s="64">
        <v>4.0125179290771484</v>
      </c>
      <c r="H98" s="64">
        <v>1.7515850067138672</v>
      </c>
      <c r="I98" s="64">
        <v>0.40799999999999997</v>
      </c>
      <c r="J98" s="68" t="e">
        <v>#N/A</v>
      </c>
      <c r="K98" s="74"/>
      <c r="L98" s="74"/>
      <c r="M98" s="74"/>
      <c r="N98" s="74"/>
      <c r="O98" s="74"/>
      <c r="P98" s="74"/>
      <c r="Q98" s="74"/>
      <c r="R98" s="74"/>
      <c r="S98" s="74"/>
      <c r="T98" s="74"/>
      <c r="U98" s="74"/>
      <c r="V98" s="74"/>
      <c r="W98" s="74"/>
      <c r="X98" s="74"/>
      <c r="Y98" s="74"/>
      <c r="Z98" s="74"/>
    </row>
    <row r="99" spans="1:26" x14ac:dyDescent="0.25">
      <c r="A99" s="52" t="str">
        <f>CONCATENATE(C92," - ",D99,"%")</f>
        <v>CO2 emissions - 50%</v>
      </c>
      <c r="C99" s="123"/>
      <c r="D99" s="94">
        <v>50</v>
      </c>
      <c r="E99" s="64" t="e">
        <v>#N/A</v>
      </c>
      <c r="F99" s="64" t="e">
        <v>#N/A</v>
      </c>
      <c r="G99" s="64" t="e">
        <v>#N/A</v>
      </c>
      <c r="H99" s="64" t="e">
        <v>#N/A</v>
      </c>
      <c r="I99" s="64" t="e">
        <v>#N/A</v>
      </c>
      <c r="J99" s="68" t="e">
        <v>#N/A</v>
      </c>
      <c r="K99" s="74"/>
      <c r="L99" s="74"/>
      <c r="M99" s="74"/>
      <c r="N99" s="74"/>
      <c r="O99" s="74"/>
      <c r="P99" s="74"/>
      <c r="Q99" s="74"/>
      <c r="R99" s="74"/>
      <c r="S99" s="74"/>
      <c r="T99" s="74"/>
      <c r="U99" s="74"/>
      <c r="V99" s="74"/>
      <c r="W99" s="74"/>
      <c r="X99" s="74"/>
      <c r="Y99" s="74"/>
      <c r="Z99" s="74"/>
    </row>
    <row r="100" spans="1:26" ht="15.75" thickBot="1" x14ac:dyDescent="0.3">
      <c r="A100" s="52" t="str">
        <f>CONCATENATE(C92," - ",D100,"%")</f>
        <v>CO2 emissions - 60%</v>
      </c>
      <c r="C100" s="124"/>
      <c r="D100" s="95">
        <v>60</v>
      </c>
      <c r="E100" s="116" t="e">
        <v>#N/A</v>
      </c>
      <c r="F100" s="116" t="e">
        <v>#N/A</v>
      </c>
      <c r="G100" s="116" t="e">
        <v>#N/A</v>
      </c>
      <c r="H100" s="116" t="e">
        <v>#N/A</v>
      </c>
      <c r="I100" s="116" t="e">
        <v>#N/A</v>
      </c>
      <c r="J100" s="112" t="e">
        <v>#N/A</v>
      </c>
      <c r="K100" s="74"/>
      <c r="L100" s="74"/>
      <c r="M100" s="74"/>
      <c r="N100" s="74"/>
      <c r="O100" s="74"/>
      <c r="P100" s="74"/>
      <c r="Q100" s="74"/>
      <c r="R100" s="74"/>
      <c r="S100" s="74"/>
      <c r="T100" s="74"/>
      <c r="U100" s="74"/>
      <c r="V100" s="74"/>
      <c r="W100" s="74"/>
      <c r="X100" s="74"/>
      <c r="Y100" s="74"/>
      <c r="Z100" s="74"/>
    </row>
    <row r="101" spans="1:26" ht="19.5" thickBot="1" x14ac:dyDescent="0.35">
      <c r="C101" s="40" t="str">
        <f>List!$B$10</f>
        <v>O2 emissions</v>
      </c>
      <c r="D101" s="45" t="s">
        <v>196</v>
      </c>
      <c r="E101" s="41" t="e">
        <v>#N/A</v>
      </c>
      <c r="F101" s="41" t="e">
        <v>#N/A</v>
      </c>
      <c r="G101" s="41" t="e">
        <v>#N/A</v>
      </c>
      <c r="H101" s="41" t="e">
        <v>#N/A</v>
      </c>
      <c r="I101" s="41" t="e">
        <v>#N/A</v>
      </c>
      <c r="J101" s="41" t="e">
        <v>#N/A</v>
      </c>
      <c r="K101" s="73"/>
      <c r="L101" s="73"/>
      <c r="M101" s="73"/>
      <c r="N101" s="73"/>
      <c r="O101" s="73"/>
      <c r="P101" s="73"/>
      <c r="Q101" s="73"/>
      <c r="R101" s="73"/>
      <c r="S101" s="73"/>
      <c r="T101" s="73"/>
      <c r="U101" s="73"/>
      <c r="V101" s="73"/>
      <c r="W101" s="73"/>
      <c r="X101" s="73"/>
      <c r="Y101" s="73"/>
      <c r="Z101" s="73"/>
    </row>
    <row r="102" spans="1:26" x14ac:dyDescent="0.25">
      <c r="A102" s="52" t="str">
        <f>CONCATENATE(C101," - ",D102,"%")</f>
        <v>O2 emissions - 0%</v>
      </c>
      <c r="C102" s="122" t="s">
        <v>124</v>
      </c>
      <c r="D102" s="11">
        <v>0</v>
      </c>
      <c r="E102" s="20" t="e">
        <v>#N/A</v>
      </c>
      <c r="F102" s="20" t="e">
        <v>#N/A</v>
      </c>
      <c r="G102" s="20" t="e">
        <v>#N/A</v>
      </c>
      <c r="H102" s="20" t="e">
        <v>#N/A</v>
      </c>
      <c r="I102" s="20">
        <v>20.016999999999999</v>
      </c>
      <c r="J102" s="69" t="e">
        <v>#N/A</v>
      </c>
      <c r="K102" s="74"/>
      <c r="L102" s="74"/>
      <c r="M102" s="74"/>
      <c r="N102" s="74"/>
      <c r="O102" s="74"/>
      <c r="P102" s="74"/>
      <c r="Q102" s="74"/>
      <c r="R102" s="74"/>
      <c r="S102" s="74"/>
      <c r="T102" s="74"/>
      <c r="U102" s="74"/>
      <c r="V102" s="74"/>
      <c r="W102" s="74"/>
      <c r="X102" s="74"/>
      <c r="Y102" s="74"/>
      <c r="Z102" s="74"/>
    </row>
    <row r="103" spans="1:26" x14ac:dyDescent="0.25">
      <c r="A103" s="52" t="str">
        <f>CONCATENATE(C101," - ",D103,"%")</f>
        <v>O2 emissions - 10%</v>
      </c>
      <c r="C103" s="123"/>
      <c r="D103" s="94">
        <v>10</v>
      </c>
      <c r="E103" s="64" t="e">
        <v>#N/A</v>
      </c>
      <c r="F103" s="64" t="e">
        <v>#N/A</v>
      </c>
      <c r="G103" s="64" t="e">
        <v>#N/A</v>
      </c>
      <c r="H103" s="64" t="e">
        <v>#N/A</v>
      </c>
      <c r="I103" s="64" t="e">
        <v>#N/A</v>
      </c>
      <c r="J103" s="68" t="e">
        <v>#N/A</v>
      </c>
      <c r="K103" s="74"/>
      <c r="L103" s="74"/>
      <c r="M103" s="74"/>
      <c r="N103" s="74"/>
      <c r="O103" s="74"/>
      <c r="P103" s="74"/>
      <c r="Q103" s="74"/>
      <c r="R103" s="74"/>
      <c r="S103" s="74"/>
      <c r="T103" s="74"/>
      <c r="U103" s="74"/>
      <c r="V103" s="74"/>
      <c r="W103" s="74"/>
      <c r="X103" s="74"/>
      <c r="Y103" s="74"/>
      <c r="Z103" s="74"/>
    </row>
    <row r="104" spans="1:26" x14ac:dyDescent="0.25">
      <c r="A104" s="52" t="str">
        <f>CONCATENATE(C101," - ",D104,"%")</f>
        <v>O2 emissions - 20%</v>
      </c>
      <c r="C104" s="123"/>
      <c r="D104" s="94">
        <v>20</v>
      </c>
      <c r="E104" s="64" t="e">
        <v>#N/A</v>
      </c>
      <c r="F104" s="64" t="e">
        <v>#N/A</v>
      </c>
      <c r="G104" s="64" t="e">
        <v>#N/A</v>
      </c>
      <c r="H104" s="64" t="e">
        <v>#N/A</v>
      </c>
      <c r="I104" s="64" t="e">
        <v>#N/A</v>
      </c>
      <c r="J104" s="68" t="e">
        <v>#N/A</v>
      </c>
      <c r="K104" s="74"/>
      <c r="L104" s="74"/>
      <c r="M104" s="74"/>
      <c r="N104" s="74"/>
      <c r="O104" s="74"/>
      <c r="P104" s="74"/>
      <c r="Q104" s="74"/>
      <c r="R104" s="74"/>
      <c r="S104" s="74"/>
      <c r="T104" s="74"/>
      <c r="U104" s="74"/>
      <c r="V104" s="74"/>
      <c r="W104" s="74"/>
      <c r="X104" s="74"/>
      <c r="Y104" s="74"/>
      <c r="Z104" s="74"/>
    </row>
    <row r="105" spans="1:26" x14ac:dyDescent="0.25">
      <c r="A105" s="52" t="str">
        <f>CONCATENATE(C101," - ",D105,"%")</f>
        <v>O2 emissions - 23%</v>
      </c>
      <c r="C105" s="123"/>
      <c r="D105" s="94">
        <v>23</v>
      </c>
      <c r="E105" s="64" t="e">
        <v>#N/A</v>
      </c>
      <c r="F105" s="64" t="e">
        <v>#N/A</v>
      </c>
      <c r="G105" s="64" t="e">
        <v>#N/A</v>
      </c>
      <c r="H105" s="64" t="e">
        <v>#N/A</v>
      </c>
      <c r="I105" s="64">
        <v>20.03</v>
      </c>
      <c r="J105" s="68" t="e">
        <v>#N/A</v>
      </c>
      <c r="K105" s="74"/>
      <c r="L105" s="74"/>
      <c r="M105" s="74"/>
      <c r="N105" s="74"/>
      <c r="O105" s="74"/>
      <c r="P105" s="74"/>
      <c r="Q105" s="74"/>
      <c r="R105" s="74"/>
      <c r="S105" s="74"/>
      <c r="T105" s="74"/>
      <c r="U105" s="74"/>
      <c r="V105" s="74"/>
      <c r="W105" s="74"/>
      <c r="X105" s="74"/>
      <c r="Y105" s="74"/>
      <c r="Z105" s="74"/>
    </row>
    <row r="106" spans="1:26" x14ac:dyDescent="0.25">
      <c r="A106" s="52" t="str">
        <f>CONCATENATE(C101," - ",D106,"%")</f>
        <v>O2 emissions - 30%</v>
      </c>
      <c r="C106" s="123"/>
      <c r="D106" s="94">
        <v>30</v>
      </c>
      <c r="E106" s="64" t="e">
        <v>#N/A</v>
      </c>
      <c r="F106" s="64" t="e">
        <v>#N/A</v>
      </c>
      <c r="G106" s="64" t="e">
        <v>#N/A</v>
      </c>
      <c r="H106" s="64" t="e">
        <v>#N/A</v>
      </c>
      <c r="I106" s="64" t="e">
        <v>#N/A</v>
      </c>
      <c r="J106" s="68" t="e">
        <v>#N/A</v>
      </c>
      <c r="K106" s="74"/>
      <c r="L106" s="74"/>
      <c r="M106" s="74"/>
      <c r="N106" s="74"/>
      <c r="O106" s="74"/>
      <c r="P106" s="74"/>
      <c r="Q106" s="74"/>
      <c r="R106" s="74"/>
      <c r="S106" s="74"/>
      <c r="T106" s="74"/>
      <c r="U106" s="74"/>
      <c r="V106" s="74"/>
      <c r="W106" s="74"/>
      <c r="X106" s="74"/>
      <c r="Y106" s="74"/>
      <c r="Z106" s="74"/>
    </row>
    <row r="107" spans="1:26" x14ac:dyDescent="0.25">
      <c r="A107" s="52" t="str">
        <f>CONCATENATE(C101," - ",D107,"%")</f>
        <v>O2 emissions - 40%</v>
      </c>
      <c r="C107" s="123"/>
      <c r="D107" s="94">
        <v>40</v>
      </c>
      <c r="E107" s="64" t="e">
        <v>#N/A</v>
      </c>
      <c r="F107" s="64" t="e">
        <v>#N/A</v>
      </c>
      <c r="G107" s="64" t="e">
        <v>#N/A</v>
      </c>
      <c r="H107" s="64" t="e">
        <v>#N/A</v>
      </c>
      <c r="I107" s="64">
        <v>20.100000000000001</v>
      </c>
      <c r="J107" s="68" t="e">
        <v>#N/A</v>
      </c>
      <c r="K107" s="74"/>
      <c r="L107" s="74"/>
      <c r="M107" s="74"/>
      <c r="N107" s="74"/>
      <c r="O107" s="74"/>
      <c r="P107" s="74"/>
      <c r="Q107" s="74"/>
      <c r="R107" s="74"/>
      <c r="S107" s="74"/>
      <c r="T107" s="74"/>
      <c r="U107" s="74"/>
      <c r="V107" s="74"/>
      <c r="W107" s="74"/>
      <c r="X107" s="74"/>
      <c r="Y107" s="74"/>
      <c r="Z107" s="74"/>
    </row>
    <row r="108" spans="1:26" x14ac:dyDescent="0.25">
      <c r="A108" s="52" t="str">
        <f>CONCATENATE(C101," - ",D108,"%")</f>
        <v>O2 emissions - 50%</v>
      </c>
      <c r="C108" s="123"/>
      <c r="D108" s="94">
        <v>50</v>
      </c>
      <c r="E108" s="64" t="e">
        <v>#N/A</v>
      </c>
      <c r="F108" s="64" t="e">
        <v>#N/A</v>
      </c>
      <c r="G108" s="64" t="e">
        <v>#N/A</v>
      </c>
      <c r="H108" s="64" t="e">
        <v>#N/A</v>
      </c>
      <c r="I108" s="64" t="e">
        <v>#N/A</v>
      </c>
      <c r="J108" s="68" t="e">
        <v>#N/A</v>
      </c>
      <c r="K108" s="74"/>
      <c r="L108" s="74"/>
      <c r="M108" s="74"/>
      <c r="N108" s="74"/>
      <c r="O108" s="74"/>
      <c r="P108" s="74"/>
      <c r="Q108" s="74"/>
      <c r="R108" s="74"/>
      <c r="S108" s="74"/>
      <c r="T108" s="74"/>
      <c r="U108" s="74"/>
      <c r="V108" s="74"/>
      <c r="W108" s="74"/>
      <c r="X108" s="74"/>
      <c r="Y108" s="74"/>
      <c r="Z108" s="74"/>
    </row>
    <row r="109" spans="1:26" ht="15.75" thickBot="1" x14ac:dyDescent="0.3">
      <c r="A109" s="52" t="str">
        <f>CONCATENATE(C101," - ",D109,"%")</f>
        <v>O2 emissions - 60%</v>
      </c>
      <c r="C109" s="124"/>
      <c r="D109" s="95">
        <v>60</v>
      </c>
      <c r="E109" s="116" t="e">
        <v>#N/A</v>
      </c>
      <c r="F109" s="116" t="e">
        <v>#N/A</v>
      </c>
      <c r="G109" s="116" t="e">
        <v>#N/A</v>
      </c>
      <c r="H109" s="116" t="e">
        <v>#N/A</v>
      </c>
      <c r="I109" s="116" t="e">
        <v>#N/A</v>
      </c>
      <c r="J109" s="112" t="e">
        <v>#N/A</v>
      </c>
      <c r="K109" s="74"/>
      <c r="L109" s="74"/>
      <c r="M109" s="74"/>
      <c r="N109" s="74"/>
      <c r="O109" s="74"/>
      <c r="P109" s="74"/>
      <c r="Q109" s="74"/>
      <c r="R109" s="74"/>
      <c r="S109" s="74"/>
      <c r="T109" s="74"/>
      <c r="U109" s="74"/>
      <c r="V109" s="74"/>
      <c r="W109" s="74"/>
      <c r="X109" s="74"/>
      <c r="Y109" s="74"/>
      <c r="Z109" s="74"/>
    </row>
    <row r="110" spans="1:26" ht="19.5" thickBot="1" x14ac:dyDescent="0.35">
      <c r="C110" s="40" t="str">
        <f>List!$B$12</f>
        <v>Unburnt UHC emissions</v>
      </c>
      <c r="D110" s="45" t="s">
        <v>193</v>
      </c>
      <c r="E110" s="41" t="e">
        <v>#N/A</v>
      </c>
      <c r="F110" s="41" t="e">
        <v>#N/A</v>
      </c>
      <c r="G110" s="41" t="e">
        <v>#N/A</v>
      </c>
      <c r="H110" s="41" t="e">
        <v>#N/A</v>
      </c>
      <c r="I110" s="41" t="e">
        <v>#N/A</v>
      </c>
      <c r="J110" s="41" t="e">
        <v>#N/A</v>
      </c>
      <c r="K110" s="73"/>
      <c r="L110" s="73"/>
      <c r="M110" s="73"/>
      <c r="N110" s="73"/>
      <c r="O110" s="73"/>
      <c r="P110" s="73"/>
      <c r="Q110" s="73"/>
      <c r="R110" s="73"/>
      <c r="S110" s="73"/>
      <c r="T110" s="73"/>
      <c r="U110" s="73"/>
      <c r="V110" s="73"/>
      <c r="W110" s="73"/>
      <c r="X110" s="73"/>
      <c r="Y110" s="73"/>
      <c r="Z110" s="73"/>
    </row>
    <row r="111" spans="1:26" x14ac:dyDescent="0.25">
      <c r="A111" s="52" t="str">
        <f>CONCATENATE(C110," - ",D111,"%")</f>
        <v>Unburnt UHC emissions - 0%</v>
      </c>
      <c r="C111" s="129" t="s">
        <v>124</v>
      </c>
      <c r="D111" s="11">
        <v>0</v>
      </c>
      <c r="E111" s="33">
        <v>1031.2822658690591</v>
      </c>
      <c r="F111" s="20" t="e">
        <v>#N/A</v>
      </c>
      <c r="G111" s="20" t="e">
        <v>#N/A</v>
      </c>
      <c r="H111" s="20">
        <v>8352.6185452467053</v>
      </c>
      <c r="I111" s="20">
        <v>159.91225404095078</v>
      </c>
      <c r="J111" s="69">
        <v>179.89208672463394</v>
      </c>
      <c r="K111" s="74"/>
      <c r="L111" s="74"/>
      <c r="M111" s="74"/>
      <c r="N111" s="74"/>
      <c r="O111" s="74"/>
      <c r="P111" s="74"/>
      <c r="Q111" s="74"/>
      <c r="R111" s="74"/>
      <c r="S111" s="74"/>
      <c r="T111" s="74"/>
      <c r="U111" s="74"/>
      <c r="V111" s="74"/>
      <c r="W111" s="74"/>
      <c r="X111" s="74"/>
      <c r="Y111" s="74"/>
      <c r="Z111" s="74"/>
    </row>
    <row r="112" spans="1:26" x14ac:dyDescent="0.25">
      <c r="A112" s="52" t="str">
        <f>CONCATENATE(C110," - ",D112,"%")</f>
        <v>Unburnt UHC emissions - 23%</v>
      </c>
      <c r="C112" s="130"/>
      <c r="D112" s="94">
        <v>23</v>
      </c>
      <c r="E112" s="34" t="e">
        <v>#N/A</v>
      </c>
      <c r="F112" s="64" t="e">
        <v>#N/A</v>
      </c>
      <c r="G112" s="64" t="e">
        <v>#N/A</v>
      </c>
      <c r="H112" s="64" t="e">
        <v>#N/A</v>
      </c>
      <c r="I112" s="64" t="e">
        <v>#N/A</v>
      </c>
      <c r="J112" s="68">
        <v>168.05873566843081</v>
      </c>
      <c r="K112" s="74"/>
      <c r="L112" s="74"/>
      <c r="M112" s="74"/>
      <c r="N112" s="74"/>
      <c r="O112" s="74"/>
      <c r="P112" s="74"/>
      <c r="Q112" s="74"/>
      <c r="R112" s="74"/>
      <c r="S112" s="74"/>
      <c r="T112" s="74"/>
      <c r="U112" s="74"/>
      <c r="V112" s="74"/>
      <c r="W112" s="74"/>
      <c r="X112" s="74"/>
      <c r="Y112" s="74"/>
      <c r="Z112" s="74"/>
    </row>
    <row r="113" spans="1:26" x14ac:dyDescent="0.25">
      <c r="A113" s="52" t="str">
        <f>CONCATENATE(C110," - ",D113,"%")</f>
        <v>Unburnt UHC emissions - 40%</v>
      </c>
      <c r="C113" s="130"/>
      <c r="D113" s="94">
        <v>40</v>
      </c>
      <c r="E113" s="34">
        <v>1640.2562621759512</v>
      </c>
      <c r="F113" s="64" t="e">
        <v>#N/A</v>
      </c>
      <c r="G113" s="64" t="e">
        <v>#N/A</v>
      </c>
      <c r="H113" s="64">
        <v>5265.9795173502589</v>
      </c>
      <c r="I113" s="64">
        <v>150.29928646186627</v>
      </c>
      <c r="J113" s="68" t="e">
        <v>#N/A</v>
      </c>
      <c r="K113" s="74"/>
      <c r="L113" s="74"/>
      <c r="M113" s="74"/>
      <c r="N113" s="74"/>
      <c r="O113" s="74"/>
      <c r="P113" s="74"/>
      <c r="Q113" s="74"/>
      <c r="R113" s="74"/>
      <c r="S113" s="74"/>
      <c r="T113" s="74"/>
      <c r="U113" s="74"/>
      <c r="V113" s="74"/>
      <c r="W113" s="74"/>
      <c r="X113" s="74"/>
      <c r="Y113" s="74"/>
      <c r="Z113" s="74"/>
    </row>
    <row r="114" spans="1:26" ht="15.75" thickBot="1" x14ac:dyDescent="0.3">
      <c r="A114" s="52" t="str">
        <f>CONCATENATE(C110," - ",D114,"%")</f>
        <v>Unburnt UHC emissions - 60%</v>
      </c>
      <c r="C114" s="131"/>
      <c r="D114" s="95">
        <v>60</v>
      </c>
      <c r="E114" s="117" t="e">
        <v>#N/A</v>
      </c>
      <c r="F114" s="116" t="e">
        <v>#N/A</v>
      </c>
      <c r="G114" s="116" t="e">
        <v>#N/A</v>
      </c>
      <c r="H114" s="116" t="e">
        <v>#N/A</v>
      </c>
      <c r="I114" s="116" t="e">
        <v>#N/A</v>
      </c>
      <c r="J114" s="112" t="e">
        <v>#N/A</v>
      </c>
      <c r="K114" s="74"/>
      <c r="L114" s="74"/>
      <c r="M114" s="74"/>
      <c r="N114" s="74"/>
      <c r="O114" s="74"/>
      <c r="P114" s="74"/>
      <c r="Q114" s="74"/>
      <c r="R114" s="74"/>
      <c r="S114" s="74"/>
      <c r="T114" s="74"/>
      <c r="U114" s="74"/>
      <c r="V114" s="74"/>
      <c r="W114" s="74"/>
      <c r="X114" s="74"/>
      <c r="Y114" s="74"/>
      <c r="Z114" s="74"/>
    </row>
    <row r="115" spans="1:26" ht="19.5" thickBot="1" x14ac:dyDescent="0.35">
      <c r="C115" s="40" t="str">
        <f>List!$B$13</f>
        <v>Unburnt H2 emissions</v>
      </c>
      <c r="D115" s="45" t="s">
        <v>193</v>
      </c>
      <c r="E115" s="41" t="e">
        <v>#N/A</v>
      </c>
      <c r="F115" s="41" t="e">
        <v>#N/A</v>
      </c>
      <c r="G115" s="41" t="e">
        <v>#N/A</v>
      </c>
      <c r="H115" s="41" t="e">
        <v>#N/A</v>
      </c>
      <c r="I115" s="41" t="e">
        <v>#N/A</v>
      </c>
      <c r="J115" s="41" t="e">
        <v>#N/A</v>
      </c>
      <c r="K115" s="73"/>
      <c r="L115" s="73"/>
      <c r="M115" s="73"/>
      <c r="N115" s="73"/>
      <c r="O115" s="73"/>
      <c r="P115" s="73"/>
      <c r="Q115" s="73"/>
      <c r="R115" s="73"/>
      <c r="S115" s="73"/>
      <c r="T115" s="73"/>
      <c r="U115" s="73"/>
      <c r="V115" s="73"/>
      <c r="W115" s="73"/>
      <c r="X115" s="73"/>
      <c r="Y115" s="73"/>
      <c r="Z115" s="73"/>
    </row>
    <row r="116" spans="1:26" x14ac:dyDescent="0.25">
      <c r="A116" s="52" t="str">
        <f>CONCATENATE(C115," - ",D116,"%")</f>
        <v>Unburnt H2 emissions - 0%</v>
      </c>
      <c r="C116" s="129" t="s">
        <v>124</v>
      </c>
      <c r="D116" s="11">
        <v>0</v>
      </c>
      <c r="E116" s="33" t="e">
        <v>#N/A</v>
      </c>
      <c r="F116" s="20" t="e">
        <v>#N/A</v>
      </c>
      <c r="G116" s="20" t="e">
        <v>#N/A</v>
      </c>
      <c r="H116" s="20" t="e">
        <v>#N/A</v>
      </c>
      <c r="I116" s="20" t="e">
        <v>#N/A</v>
      </c>
      <c r="J116" s="69" t="e">
        <v>#N/A</v>
      </c>
      <c r="K116" s="74"/>
      <c r="L116" s="74"/>
      <c r="M116" s="74"/>
      <c r="N116" s="74"/>
      <c r="O116" s="74"/>
      <c r="P116" s="74"/>
      <c r="Q116" s="74"/>
      <c r="R116" s="74"/>
      <c r="S116" s="74"/>
      <c r="T116" s="74"/>
      <c r="U116" s="74"/>
      <c r="V116" s="74"/>
      <c r="W116" s="74"/>
      <c r="X116" s="74"/>
      <c r="Y116" s="74"/>
      <c r="Z116" s="74"/>
    </row>
    <row r="117" spans="1:26" x14ac:dyDescent="0.25">
      <c r="A117" s="52" t="str">
        <f>CONCATENATE(C115," - ",D117,"%")</f>
        <v>Unburnt H2 emissions - 23%</v>
      </c>
      <c r="C117" s="130"/>
      <c r="D117" s="94">
        <v>23</v>
      </c>
      <c r="E117" s="34" t="e">
        <v>#N/A</v>
      </c>
      <c r="F117" s="64" t="e">
        <v>#N/A</v>
      </c>
      <c r="G117" s="64" t="e">
        <v>#N/A</v>
      </c>
      <c r="H117" s="64" t="e">
        <v>#N/A</v>
      </c>
      <c r="I117" s="64" t="e">
        <v>#N/A</v>
      </c>
      <c r="J117" s="68" t="e">
        <v>#N/A</v>
      </c>
      <c r="K117" s="74"/>
      <c r="L117" s="74"/>
      <c r="M117" s="74"/>
      <c r="N117" s="74"/>
      <c r="O117" s="74"/>
      <c r="P117" s="74"/>
      <c r="Q117" s="74"/>
      <c r="R117" s="74"/>
      <c r="S117" s="74"/>
      <c r="T117" s="74"/>
      <c r="U117" s="74"/>
      <c r="V117" s="74"/>
      <c r="W117" s="74"/>
      <c r="X117" s="74"/>
      <c r="Y117" s="74"/>
      <c r="Z117" s="74"/>
    </row>
    <row r="118" spans="1:26" x14ac:dyDescent="0.25">
      <c r="A118" s="52" t="str">
        <f>CONCATENATE(C115," - ",D118,"%")</f>
        <v>Unburnt H2 emissions - 40%</v>
      </c>
      <c r="C118" s="130"/>
      <c r="D118" s="94">
        <v>40</v>
      </c>
      <c r="E118" s="34" t="e">
        <v>#N/A</v>
      </c>
      <c r="F118" s="64" t="e">
        <v>#N/A</v>
      </c>
      <c r="G118" s="64" t="e">
        <v>#N/A</v>
      </c>
      <c r="H118" s="64" t="e">
        <v>#N/A</v>
      </c>
      <c r="I118" s="64" t="e">
        <v>#N/A</v>
      </c>
      <c r="J118" s="68" t="e">
        <v>#N/A</v>
      </c>
      <c r="K118" s="74"/>
      <c r="L118" s="74"/>
      <c r="M118" s="74"/>
      <c r="N118" s="74"/>
      <c r="O118" s="74"/>
      <c r="P118" s="74"/>
      <c r="Q118" s="74"/>
      <c r="R118" s="74"/>
      <c r="S118" s="74"/>
      <c r="T118" s="74"/>
      <c r="U118" s="74"/>
      <c r="V118" s="74"/>
      <c r="W118" s="74"/>
      <c r="X118" s="74"/>
      <c r="Y118" s="74"/>
      <c r="Z118" s="74"/>
    </row>
    <row r="119" spans="1:26" ht="15.75" thickBot="1" x14ac:dyDescent="0.3">
      <c r="A119" s="52" t="str">
        <f>CONCATENATE(C115," - ",D119,"%")</f>
        <v>Unburnt H2 emissions - 60%</v>
      </c>
      <c r="C119" s="131"/>
      <c r="D119" s="95">
        <v>60</v>
      </c>
      <c r="E119" s="117" t="e">
        <v>#N/A</v>
      </c>
      <c r="F119" s="116" t="e">
        <v>#N/A</v>
      </c>
      <c r="G119" s="116" t="e">
        <v>#N/A</v>
      </c>
      <c r="H119" s="116" t="e">
        <v>#N/A</v>
      </c>
      <c r="I119" s="116" t="e">
        <v>#N/A</v>
      </c>
      <c r="J119" s="112" t="e">
        <v>#N/A</v>
      </c>
      <c r="K119" s="74"/>
      <c r="L119" s="74"/>
      <c r="M119" s="74"/>
      <c r="N119" s="74"/>
      <c r="O119" s="74"/>
      <c r="P119" s="74"/>
      <c r="Q119" s="74"/>
      <c r="R119" s="74"/>
      <c r="S119" s="74"/>
      <c r="T119" s="74"/>
      <c r="U119" s="74"/>
      <c r="V119" s="74"/>
      <c r="W119" s="74"/>
      <c r="X119" s="74"/>
      <c r="Y119" s="74"/>
      <c r="Z119" s="74"/>
    </row>
    <row r="120" spans="1:26" ht="19.5" thickBot="1" x14ac:dyDescent="0.35">
      <c r="C120" s="40" t="str">
        <f>List!$B$6</f>
        <v>Air Excess (Lambda)</v>
      </c>
      <c r="D120" s="45"/>
      <c r="E120" s="41" t="e">
        <v>#N/A</v>
      </c>
      <c r="F120" s="41" t="e">
        <v>#N/A</v>
      </c>
      <c r="G120" s="41" t="e">
        <v>#N/A</v>
      </c>
      <c r="H120" s="41" t="e">
        <v>#N/A</v>
      </c>
      <c r="I120" s="41" t="e">
        <v>#N/A</v>
      </c>
      <c r="J120" s="41" t="e">
        <v>#N/A</v>
      </c>
      <c r="K120" s="73"/>
      <c r="L120" s="73"/>
      <c r="M120" s="73"/>
      <c r="N120" s="73"/>
      <c r="O120" s="73"/>
      <c r="P120" s="73"/>
      <c r="Q120" s="73"/>
      <c r="R120" s="73"/>
      <c r="S120" s="73"/>
      <c r="T120" s="73"/>
      <c r="U120" s="73"/>
      <c r="V120" s="73"/>
      <c r="W120" s="73"/>
      <c r="X120" s="73"/>
      <c r="Y120" s="73"/>
      <c r="Z120" s="73"/>
    </row>
    <row r="121" spans="1:26" x14ac:dyDescent="0.25">
      <c r="A121" s="52" t="str">
        <f>CONCATENATE(C120," - ",D121,"%")</f>
        <v>Air Excess (Lambda) - 0%</v>
      </c>
      <c r="C121" s="122" t="s">
        <v>124</v>
      </c>
      <c r="D121" s="11">
        <v>0</v>
      </c>
      <c r="E121" s="33" t="e">
        <v>#N/A</v>
      </c>
      <c r="F121" s="20" t="e">
        <v>#N/A</v>
      </c>
      <c r="G121" s="20" t="e">
        <v>#N/A</v>
      </c>
      <c r="H121" s="20" t="e">
        <v>#N/A</v>
      </c>
      <c r="I121" s="20">
        <v>21.363173957273641</v>
      </c>
      <c r="J121" s="69" t="e">
        <v>#N/A</v>
      </c>
      <c r="K121" s="74"/>
      <c r="L121" s="74"/>
      <c r="M121" s="74"/>
      <c r="N121" s="74"/>
      <c r="O121" s="74"/>
      <c r="P121" s="74"/>
      <c r="Q121" s="74"/>
      <c r="R121" s="74"/>
      <c r="S121" s="74"/>
      <c r="T121" s="74"/>
      <c r="U121" s="74"/>
      <c r="V121" s="74"/>
      <c r="W121" s="74"/>
      <c r="X121" s="74"/>
      <c r="Y121" s="74"/>
      <c r="Z121" s="74"/>
    </row>
    <row r="122" spans="1:26" x14ac:dyDescent="0.25">
      <c r="A122" s="52" t="str">
        <f>CONCATENATE(C120," - ",D122,"%")</f>
        <v>Air Excess (Lambda) - 10%</v>
      </c>
      <c r="C122" s="123"/>
      <c r="D122" s="94">
        <v>10</v>
      </c>
      <c r="E122" s="34" t="e">
        <v>#N/A</v>
      </c>
      <c r="F122" s="64" t="e">
        <v>#N/A</v>
      </c>
      <c r="G122" s="64" t="e">
        <v>#N/A</v>
      </c>
      <c r="H122" s="64" t="e">
        <v>#N/A</v>
      </c>
      <c r="I122" s="64" t="e">
        <v>#N/A</v>
      </c>
      <c r="J122" s="68" t="e">
        <v>#N/A</v>
      </c>
      <c r="K122" s="74"/>
      <c r="L122" s="74"/>
      <c r="M122" s="74"/>
      <c r="N122" s="74"/>
      <c r="O122" s="74"/>
      <c r="P122" s="74"/>
      <c r="Q122" s="74"/>
      <c r="R122" s="74"/>
      <c r="S122" s="74"/>
      <c r="T122" s="74"/>
      <c r="U122" s="74"/>
      <c r="V122" s="74"/>
      <c r="W122" s="74"/>
      <c r="X122" s="74"/>
      <c r="Y122" s="74"/>
      <c r="Z122" s="74"/>
    </row>
    <row r="123" spans="1:26" x14ac:dyDescent="0.25">
      <c r="A123" s="52" t="str">
        <f>CONCATENATE(C120," - ",D123,"%")</f>
        <v>Air Excess (Lambda) - 20%</v>
      </c>
      <c r="C123" s="123"/>
      <c r="D123" s="94">
        <v>20</v>
      </c>
      <c r="E123" s="34" t="e">
        <v>#N/A</v>
      </c>
      <c r="F123" s="64" t="e">
        <v>#N/A</v>
      </c>
      <c r="G123" s="64" t="e">
        <v>#N/A</v>
      </c>
      <c r="H123" s="64" t="e">
        <v>#N/A</v>
      </c>
      <c r="I123" s="64" t="e">
        <v>#N/A</v>
      </c>
      <c r="J123" s="68" t="e">
        <v>#N/A</v>
      </c>
      <c r="K123" s="74"/>
      <c r="L123" s="74"/>
      <c r="M123" s="74"/>
      <c r="N123" s="74"/>
      <c r="O123" s="74"/>
      <c r="P123" s="74"/>
      <c r="Q123" s="74"/>
      <c r="R123" s="74"/>
      <c r="S123" s="74"/>
      <c r="T123" s="74"/>
      <c r="U123" s="74"/>
      <c r="V123" s="74"/>
      <c r="W123" s="74"/>
      <c r="X123" s="74"/>
      <c r="Y123" s="74"/>
      <c r="Z123" s="74"/>
    </row>
    <row r="124" spans="1:26" x14ac:dyDescent="0.25">
      <c r="A124" s="52" t="str">
        <f>CONCATENATE(C120," - ",D124,"%")</f>
        <v>Air Excess (Lambda) - 23%</v>
      </c>
      <c r="C124" s="123"/>
      <c r="D124" s="94">
        <v>23</v>
      </c>
      <c r="E124" s="34" t="e">
        <v>#N/A</v>
      </c>
      <c r="F124" s="64" t="e">
        <v>#N/A</v>
      </c>
      <c r="G124" s="64" t="e">
        <v>#N/A</v>
      </c>
      <c r="H124" s="64" t="e">
        <v>#N/A</v>
      </c>
      <c r="I124" s="64">
        <v>21.6494845360825</v>
      </c>
      <c r="J124" s="68" t="e">
        <v>#N/A</v>
      </c>
      <c r="K124" s="74"/>
      <c r="L124" s="74"/>
      <c r="M124" s="74"/>
      <c r="N124" s="74"/>
      <c r="O124" s="74"/>
      <c r="P124" s="74"/>
      <c r="Q124" s="74"/>
      <c r="R124" s="74"/>
      <c r="S124" s="74"/>
      <c r="T124" s="74"/>
      <c r="U124" s="74"/>
      <c r="V124" s="74"/>
      <c r="W124" s="74"/>
      <c r="X124" s="74"/>
      <c r="Y124" s="74"/>
      <c r="Z124" s="74"/>
    </row>
    <row r="125" spans="1:26" x14ac:dyDescent="0.25">
      <c r="A125" s="52" t="str">
        <f>CONCATENATE(C120," - ",D125,"%")</f>
        <v>Air Excess (Lambda) - 30%</v>
      </c>
      <c r="C125" s="123"/>
      <c r="D125" s="94">
        <v>30</v>
      </c>
      <c r="E125" s="34" t="e">
        <v>#N/A</v>
      </c>
      <c r="F125" s="64" t="e">
        <v>#N/A</v>
      </c>
      <c r="G125" s="64" t="e">
        <v>#N/A</v>
      </c>
      <c r="H125" s="64" t="e">
        <v>#N/A</v>
      </c>
      <c r="I125" s="64" t="e">
        <v>#N/A</v>
      </c>
      <c r="J125" s="68" t="e">
        <v>#N/A</v>
      </c>
      <c r="K125" s="74"/>
      <c r="L125" s="74"/>
      <c r="M125" s="74"/>
      <c r="N125" s="74"/>
      <c r="O125" s="74"/>
      <c r="P125" s="74"/>
      <c r="Q125" s="74"/>
      <c r="R125" s="74"/>
      <c r="S125" s="74"/>
      <c r="T125" s="74"/>
      <c r="U125" s="74"/>
      <c r="V125" s="74"/>
      <c r="W125" s="74"/>
      <c r="X125" s="74"/>
      <c r="Y125" s="74"/>
      <c r="Z125" s="74"/>
    </row>
    <row r="126" spans="1:26" x14ac:dyDescent="0.25">
      <c r="A126" s="52" t="str">
        <f>CONCATENATE(C120," - ",D126,"%")</f>
        <v>Air Excess (Lambda) - 40%</v>
      </c>
      <c r="C126" s="123"/>
      <c r="D126" s="94">
        <v>40</v>
      </c>
      <c r="E126" s="34" t="e">
        <v>#N/A</v>
      </c>
      <c r="F126" s="64" t="e">
        <v>#N/A</v>
      </c>
      <c r="G126" s="64" t="e">
        <v>#N/A</v>
      </c>
      <c r="H126" s="64" t="e">
        <v>#N/A</v>
      </c>
      <c r="I126" s="64">
        <v>23.333333333333371</v>
      </c>
      <c r="J126" s="68" t="e">
        <v>#N/A</v>
      </c>
      <c r="K126" s="74"/>
      <c r="L126" s="74"/>
      <c r="M126" s="74"/>
      <c r="N126" s="74"/>
      <c r="O126" s="74"/>
      <c r="P126" s="74"/>
      <c r="Q126" s="74"/>
      <c r="R126" s="74"/>
      <c r="S126" s="74"/>
      <c r="T126" s="74"/>
      <c r="U126" s="74"/>
      <c r="V126" s="74"/>
      <c r="W126" s="74"/>
      <c r="X126" s="74"/>
      <c r="Y126" s="74"/>
      <c r="Z126" s="74"/>
    </row>
    <row r="127" spans="1:26" x14ac:dyDescent="0.25">
      <c r="A127" s="52" t="str">
        <f>CONCATENATE(C120," - ",D127,"%")</f>
        <v>Air Excess (Lambda) - 50%</v>
      </c>
      <c r="C127" s="123"/>
      <c r="D127" s="94">
        <v>50</v>
      </c>
      <c r="E127" s="34" t="e">
        <v>#N/A</v>
      </c>
      <c r="F127" s="64" t="e">
        <v>#N/A</v>
      </c>
      <c r="G127" s="64" t="e">
        <v>#N/A</v>
      </c>
      <c r="H127" s="64" t="e">
        <v>#N/A</v>
      </c>
      <c r="I127" s="64" t="e">
        <v>#N/A</v>
      </c>
      <c r="J127" s="68" t="e">
        <v>#N/A</v>
      </c>
      <c r="K127" s="74"/>
      <c r="L127" s="74"/>
      <c r="M127" s="74"/>
      <c r="N127" s="74"/>
      <c r="O127" s="74"/>
      <c r="P127" s="74"/>
      <c r="Q127" s="74"/>
      <c r="R127" s="74"/>
      <c r="S127" s="74"/>
      <c r="T127" s="74"/>
      <c r="U127" s="74"/>
      <c r="V127" s="74"/>
      <c r="W127" s="74"/>
      <c r="X127" s="74"/>
      <c r="Y127" s="74"/>
      <c r="Z127" s="74"/>
    </row>
    <row r="128" spans="1:26" ht="15.75" thickBot="1" x14ac:dyDescent="0.3">
      <c r="A128" s="52" t="str">
        <f>CONCATENATE(C120," - ",D128,"%")</f>
        <v>Air Excess (Lambda) - 60%</v>
      </c>
      <c r="C128" s="124"/>
      <c r="D128" s="95">
        <v>60</v>
      </c>
      <c r="E128" s="117" t="e">
        <v>#N/A</v>
      </c>
      <c r="F128" s="116" t="e">
        <v>#N/A</v>
      </c>
      <c r="G128" s="116" t="e">
        <v>#N/A</v>
      </c>
      <c r="H128" s="116" t="e">
        <v>#N/A</v>
      </c>
      <c r="I128" s="116" t="e">
        <v>#N/A</v>
      </c>
      <c r="J128" s="112" t="e">
        <v>#N/A</v>
      </c>
      <c r="K128" s="74"/>
      <c r="L128" s="74"/>
      <c r="M128" s="74"/>
      <c r="N128" s="74"/>
      <c r="O128" s="74"/>
      <c r="P128" s="74"/>
      <c r="Q128" s="74"/>
      <c r="R128" s="74"/>
      <c r="S128" s="74"/>
      <c r="T128" s="74"/>
      <c r="U128" s="74"/>
      <c r="V128" s="74"/>
      <c r="W128" s="74"/>
      <c r="X128" s="74"/>
      <c r="Y128" s="74"/>
      <c r="Z128" s="74"/>
    </row>
    <row r="129" spans="1:26" x14ac:dyDescent="0.25">
      <c r="C129" s="1"/>
      <c r="D129" s="1"/>
      <c r="E129" s="1"/>
      <c r="F129" s="1"/>
      <c r="G129" s="1"/>
      <c r="H129" s="1"/>
      <c r="I129" s="1"/>
      <c r="J129" s="1"/>
      <c r="K129"/>
      <c r="L129"/>
      <c r="M129"/>
      <c r="N129"/>
      <c r="O129"/>
      <c r="P129"/>
      <c r="Q129"/>
      <c r="R129"/>
      <c r="S129"/>
      <c r="T129"/>
      <c r="U129"/>
      <c r="V129"/>
      <c r="W129"/>
      <c r="X129"/>
      <c r="Y129"/>
      <c r="Z129"/>
    </row>
    <row r="130" spans="1:26" x14ac:dyDescent="0.25">
      <c r="C130" s="1"/>
      <c r="D130" s="1"/>
      <c r="E130" s="1"/>
      <c r="F130" s="1"/>
      <c r="G130" s="1"/>
      <c r="H130" s="1"/>
      <c r="I130" s="1"/>
      <c r="J130" s="1"/>
      <c r="K130"/>
      <c r="L130"/>
      <c r="M130"/>
      <c r="N130"/>
      <c r="O130"/>
      <c r="P130"/>
      <c r="Q130"/>
      <c r="R130"/>
      <c r="S130"/>
      <c r="T130"/>
      <c r="U130"/>
      <c r="V130"/>
      <c r="W130"/>
      <c r="X130"/>
      <c r="Y130"/>
      <c r="Z130"/>
    </row>
    <row r="131" spans="1:26" x14ac:dyDescent="0.25">
      <c r="C131" s="1"/>
      <c r="D131" s="1"/>
      <c r="E131" s="1"/>
      <c r="F131" s="1"/>
      <c r="G131" s="1"/>
      <c r="H131" s="1"/>
      <c r="I131" s="1"/>
      <c r="J131" s="1"/>
      <c r="K131"/>
      <c r="L131"/>
      <c r="M131"/>
      <c r="N131"/>
      <c r="O131"/>
      <c r="P131"/>
      <c r="Q131"/>
      <c r="R131"/>
      <c r="S131"/>
      <c r="T131"/>
      <c r="U131"/>
      <c r="V131"/>
      <c r="W131"/>
      <c r="X131"/>
      <c r="Y131"/>
      <c r="Z131"/>
    </row>
    <row r="132" spans="1:26" x14ac:dyDescent="0.25">
      <c r="C132" s="1"/>
      <c r="D132" s="1"/>
      <c r="E132" s="1"/>
      <c r="F132" s="1"/>
      <c r="G132" s="1"/>
      <c r="H132" s="1"/>
      <c r="I132" s="1"/>
      <c r="J132" s="1"/>
      <c r="K132"/>
      <c r="L132"/>
      <c r="M132"/>
      <c r="N132"/>
      <c r="O132"/>
      <c r="P132"/>
      <c r="Q132"/>
      <c r="R132"/>
      <c r="S132"/>
      <c r="T132"/>
      <c r="U132"/>
      <c r="V132"/>
      <c r="W132"/>
      <c r="X132"/>
      <c r="Y132"/>
      <c r="Z132"/>
    </row>
    <row r="133" spans="1:26" ht="18.75" thickBot="1" x14ac:dyDescent="0.3">
      <c r="B133" s="32" t="s">
        <v>142</v>
      </c>
      <c r="C133" s="1"/>
      <c r="D133" s="1"/>
      <c r="E133" s="1"/>
      <c r="F133" s="1"/>
      <c r="G133" s="1"/>
      <c r="H133" s="1"/>
      <c r="I133" s="1"/>
      <c r="J133" s="1"/>
      <c r="K133"/>
      <c r="L133"/>
      <c r="M133"/>
      <c r="N133"/>
      <c r="O133"/>
      <c r="P133"/>
      <c r="Q133"/>
      <c r="R133"/>
      <c r="S133"/>
      <c r="T133"/>
      <c r="U133"/>
      <c r="V133"/>
      <c r="W133"/>
      <c r="X133"/>
      <c r="Y133"/>
      <c r="Z133"/>
    </row>
    <row r="134" spans="1:26" ht="19.5" thickBot="1" x14ac:dyDescent="0.35">
      <c r="C134" s="40" t="s">
        <v>189</v>
      </c>
      <c r="D134" s="45" t="s">
        <v>197</v>
      </c>
      <c r="E134" s="41"/>
      <c r="F134" s="41"/>
      <c r="G134" s="41"/>
      <c r="H134" s="41"/>
      <c r="I134" s="41"/>
      <c r="J134" s="41"/>
      <c r="K134" s="73"/>
      <c r="L134" s="73"/>
      <c r="M134" s="73"/>
      <c r="N134" s="73"/>
      <c r="O134" s="73"/>
      <c r="P134" s="73"/>
      <c r="Q134" s="73"/>
      <c r="R134" s="73"/>
      <c r="S134" s="73"/>
      <c r="T134" s="73"/>
      <c r="U134" s="73"/>
      <c r="V134" s="73"/>
      <c r="W134" s="73"/>
      <c r="X134" s="73"/>
      <c r="Y134" s="73"/>
      <c r="Z134" s="73"/>
    </row>
    <row r="135" spans="1:26" x14ac:dyDescent="0.25">
      <c r="A135" s="52" t="str">
        <f>CONCATENATE(C134," - ",D135,"%")</f>
        <v>H2 - 0%</v>
      </c>
      <c r="C135" s="128" t="s">
        <v>124</v>
      </c>
      <c r="D135" s="11">
        <v>0</v>
      </c>
      <c r="E135" s="20" t="e">
        <v>#N/A</v>
      </c>
      <c r="F135" s="20" t="e">
        <v>#N/A</v>
      </c>
      <c r="G135" s="20" t="e">
        <v>#N/A</v>
      </c>
      <c r="H135" s="20">
        <v>40</v>
      </c>
      <c r="I135" s="20" t="e">
        <v>#N/A</v>
      </c>
      <c r="J135" s="69">
        <v>40</v>
      </c>
      <c r="K135" s="74"/>
      <c r="L135" s="74"/>
      <c r="M135" s="74"/>
      <c r="N135" s="74"/>
      <c r="O135" s="74"/>
      <c r="P135" s="74"/>
      <c r="Q135" s="74"/>
      <c r="R135" s="74"/>
      <c r="S135" s="74"/>
      <c r="T135" s="74"/>
      <c r="U135" s="74"/>
      <c r="V135" s="74"/>
      <c r="W135" s="74"/>
      <c r="X135" s="74"/>
      <c r="Y135" s="74"/>
      <c r="Z135" s="74"/>
    </row>
    <row r="136" spans="1:26" x14ac:dyDescent="0.25">
      <c r="A136" s="52" t="str">
        <f>CONCATENATE(C134," - ",D136,"%")</f>
        <v>H2 - 10%</v>
      </c>
      <c r="C136" s="123"/>
      <c r="D136" s="94">
        <v>10</v>
      </c>
      <c r="E136" s="64" t="e">
        <v>#N/A</v>
      </c>
      <c r="F136" s="64" t="e">
        <v>#N/A</v>
      </c>
      <c r="G136" s="64" t="e">
        <v>#N/A</v>
      </c>
      <c r="H136" s="64">
        <v>40</v>
      </c>
      <c r="I136" s="64" t="e">
        <v>#N/A</v>
      </c>
      <c r="J136" s="68">
        <v>40</v>
      </c>
      <c r="K136" s="74"/>
      <c r="L136" s="74"/>
      <c r="M136" s="74"/>
      <c r="N136" s="74"/>
      <c r="O136" s="74"/>
      <c r="P136" s="74"/>
      <c r="Q136" s="74"/>
      <c r="R136" s="74"/>
      <c r="S136" s="74"/>
      <c r="T136" s="74"/>
      <c r="U136" s="74"/>
      <c r="V136" s="74"/>
      <c r="W136" s="74"/>
      <c r="X136" s="74"/>
      <c r="Y136" s="74"/>
      <c r="Z136" s="74"/>
    </row>
    <row r="137" spans="1:26" x14ac:dyDescent="0.25">
      <c r="A137" s="52" t="str">
        <f>CONCATENATE(C134," - ",D137,"%")</f>
        <v>H2 - 20%</v>
      </c>
      <c r="C137" s="123"/>
      <c r="D137" s="94">
        <v>20</v>
      </c>
      <c r="E137" s="64" t="e">
        <v>#N/A</v>
      </c>
      <c r="F137" s="64" t="e">
        <v>#N/A</v>
      </c>
      <c r="G137" s="64" t="e">
        <v>#N/A</v>
      </c>
      <c r="H137" s="64">
        <v>40</v>
      </c>
      <c r="I137" s="64" t="e">
        <v>#N/A</v>
      </c>
      <c r="J137" s="68">
        <v>40</v>
      </c>
      <c r="K137" s="74"/>
      <c r="L137" s="74"/>
      <c r="M137" s="74"/>
      <c r="N137" s="74"/>
      <c r="O137" s="74"/>
      <c r="P137" s="74"/>
      <c r="Q137" s="74"/>
      <c r="R137" s="74"/>
      <c r="S137" s="74"/>
      <c r="T137" s="74"/>
      <c r="U137" s="74"/>
      <c r="V137" s="74"/>
      <c r="W137" s="74"/>
      <c r="X137" s="74"/>
      <c r="Y137" s="74"/>
      <c r="Z137" s="74"/>
    </row>
    <row r="138" spans="1:26" x14ac:dyDescent="0.25">
      <c r="A138" s="52" t="str">
        <f>CONCATENATE(C134," - ",D138,"%")</f>
        <v>H2 - 23%</v>
      </c>
      <c r="C138" s="123"/>
      <c r="D138" s="94">
        <v>23</v>
      </c>
      <c r="E138" s="64">
        <v>24.4</v>
      </c>
      <c r="F138" s="64">
        <v>23</v>
      </c>
      <c r="G138" s="64">
        <v>23</v>
      </c>
      <c r="H138" s="64">
        <v>40</v>
      </c>
      <c r="I138" s="64">
        <v>23</v>
      </c>
      <c r="J138" s="68">
        <v>40</v>
      </c>
      <c r="K138" s="74"/>
      <c r="L138" s="74"/>
      <c r="M138" s="74"/>
      <c r="N138" s="74"/>
      <c r="O138" s="74"/>
      <c r="P138" s="74"/>
      <c r="Q138" s="74"/>
      <c r="R138" s="74"/>
      <c r="S138" s="74"/>
      <c r="T138" s="74"/>
      <c r="U138" s="74"/>
      <c r="V138" s="74"/>
      <c r="W138" s="74"/>
      <c r="X138" s="74"/>
      <c r="Y138" s="74"/>
      <c r="Z138" s="74"/>
    </row>
    <row r="139" spans="1:26" x14ac:dyDescent="0.25">
      <c r="A139" s="52" t="str">
        <f>CONCATENATE(C134," - ",D139,"%")</f>
        <v>H2 - 30%</v>
      </c>
      <c r="C139" s="123"/>
      <c r="D139" s="94">
        <v>30</v>
      </c>
      <c r="E139" s="64" t="e">
        <v>#N/A</v>
      </c>
      <c r="F139" s="64" t="e">
        <v>#N/A</v>
      </c>
      <c r="G139" s="64" t="e">
        <v>#N/A</v>
      </c>
      <c r="H139" s="64">
        <v>40</v>
      </c>
      <c r="I139" s="64" t="e">
        <v>#N/A</v>
      </c>
      <c r="J139" s="68">
        <v>40</v>
      </c>
      <c r="K139" s="74"/>
      <c r="L139" s="74"/>
      <c r="M139" s="74"/>
      <c r="N139" s="74"/>
      <c r="O139" s="74"/>
      <c r="P139" s="74"/>
      <c r="Q139" s="74"/>
      <c r="R139" s="74"/>
      <c r="S139" s="74"/>
      <c r="T139" s="74"/>
      <c r="U139" s="74"/>
      <c r="V139" s="74"/>
      <c r="W139" s="74"/>
      <c r="X139" s="74"/>
      <c r="Y139" s="74"/>
      <c r="Z139" s="74"/>
    </row>
    <row r="140" spans="1:26" x14ac:dyDescent="0.25">
      <c r="A140" s="52" t="str">
        <f>CONCATENATE(C134," - ",D140,"%")</f>
        <v>H2 - 40%</v>
      </c>
      <c r="C140" s="123"/>
      <c r="D140" s="94">
        <v>40</v>
      </c>
      <c r="E140" s="64">
        <v>40.6</v>
      </c>
      <c r="F140" s="64">
        <v>40</v>
      </c>
      <c r="G140" s="64">
        <v>40</v>
      </c>
      <c r="H140" s="64">
        <v>40</v>
      </c>
      <c r="I140" s="64">
        <v>40</v>
      </c>
      <c r="J140" s="68">
        <v>40</v>
      </c>
      <c r="K140" s="74"/>
      <c r="L140" s="74"/>
      <c r="M140" s="74"/>
      <c r="N140" s="74"/>
      <c r="O140" s="74"/>
      <c r="P140" s="74"/>
      <c r="Q140" s="74"/>
      <c r="R140" s="74"/>
      <c r="S140" s="74"/>
      <c r="T140" s="74"/>
      <c r="U140" s="74"/>
      <c r="V140" s="74"/>
      <c r="W140" s="74"/>
      <c r="X140" s="74"/>
      <c r="Y140" s="74"/>
      <c r="Z140" s="74"/>
    </row>
    <row r="141" spans="1:26" x14ac:dyDescent="0.25">
      <c r="A141" s="52" t="str">
        <f>CONCATENATE(C134," - ",D141,"%")</f>
        <v>H2 - 50%</v>
      </c>
      <c r="C141" s="123"/>
      <c r="D141" s="94">
        <v>50</v>
      </c>
      <c r="E141" s="64" t="e">
        <v>#N/A</v>
      </c>
      <c r="F141" s="64" t="e">
        <v>#N/A</v>
      </c>
      <c r="G141" s="64" t="e">
        <v>#N/A</v>
      </c>
      <c r="H141" s="64">
        <v>40</v>
      </c>
      <c r="I141" s="64" t="e">
        <v>#N/A</v>
      </c>
      <c r="J141" s="68">
        <v>40</v>
      </c>
      <c r="K141" s="74"/>
      <c r="L141" s="74"/>
      <c r="M141" s="74"/>
      <c r="N141" s="74"/>
      <c r="O141" s="74"/>
      <c r="P141" s="74"/>
      <c r="Q141" s="74"/>
      <c r="R141" s="74"/>
      <c r="S141" s="74"/>
      <c r="T141" s="74"/>
      <c r="U141" s="74"/>
      <c r="V141" s="74"/>
      <c r="W141" s="74"/>
      <c r="X141" s="74"/>
      <c r="Y141" s="74"/>
      <c r="Z141" s="74"/>
    </row>
    <row r="142" spans="1:26" ht="15.75" thickBot="1" x14ac:dyDescent="0.3">
      <c r="A142" s="52" t="str">
        <f>CONCATENATE(C134," - ",D142,"%")</f>
        <v>H2 - 60%</v>
      </c>
      <c r="C142" s="124"/>
      <c r="D142" s="95">
        <v>60</v>
      </c>
      <c r="E142" s="116" t="e">
        <v>#N/A</v>
      </c>
      <c r="F142" s="116" t="e">
        <v>#N/A</v>
      </c>
      <c r="G142" s="116" t="e">
        <v>#N/A</v>
      </c>
      <c r="H142" s="116">
        <v>40</v>
      </c>
      <c r="I142" s="116" t="e">
        <v>#N/A</v>
      </c>
      <c r="J142" s="112">
        <v>40</v>
      </c>
      <c r="K142" s="74"/>
      <c r="L142" s="74"/>
      <c r="M142" s="74"/>
      <c r="N142" s="74"/>
      <c r="O142" s="74"/>
      <c r="P142" s="74"/>
      <c r="Q142" s="74"/>
      <c r="R142" s="74"/>
      <c r="S142" s="74"/>
      <c r="T142" s="74"/>
      <c r="U142" s="74"/>
      <c r="V142" s="74"/>
      <c r="W142" s="74"/>
      <c r="X142" s="74"/>
      <c r="Y142" s="74"/>
      <c r="Z142" s="74"/>
    </row>
    <row r="143" spans="1:26" ht="19.5" thickBot="1" x14ac:dyDescent="0.35">
      <c r="C143" s="40" t="str">
        <f>List!$B$3</f>
        <v>Wobbe index</v>
      </c>
      <c r="D143" s="45" t="s">
        <v>190</v>
      </c>
      <c r="E143" s="41" t="e">
        <v>#N/A</v>
      </c>
      <c r="F143" s="41" t="e">
        <v>#N/A</v>
      </c>
      <c r="G143" s="41" t="e">
        <v>#N/A</v>
      </c>
      <c r="H143" s="41" t="e">
        <v>#N/A</v>
      </c>
      <c r="I143" s="41" t="e">
        <v>#N/A</v>
      </c>
      <c r="J143" s="41" t="e">
        <v>#N/A</v>
      </c>
      <c r="K143" s="73"/>
      <c r="L143" s="73"/>
      <c r="M143" s="73"/>
      <c r="N143" s="73"/>
      <c r="O143" s="73"/>
      <c r="P143" s="73"/>
      <c r="Q143" s="73"/>
      <c r="R143" s="73"/>
      <c r="S143" s="73"/>
      <c r="T143" s="73"/>
      <c r="U143" s="73"/>
      <c r="V143" s="73"/>
      <c r="W143" s="73"/>
      <c r="X143" s="73"/>
      <c r="Y143" s="73"/>
      <c r="Z143" s="73"/>
    </row>
    <row r="144" spans="1:26" x14ac:dyDescent="0.25">
      <c r="A144" s="52" t="str">
        <f>CONCATENATE(C143," - ",D144,"%")</f>
        <v>Wobbe index - 0%</v>
      </c>
      <c r="C144" s="122" t="s">
        <v>124</v>
      </c>
      <c r="D144" s="11">
        <v>0</v>
      </c>
      <c r="E144" s="20">
        <v>50.606323934612639</v>
      </c>
      <c r="F144" s="20">
        <v>50.606298631444353</v>
      </c>
      <c r="G144" s="20">
        <v>50.606298631444353</v>
      </c>
      <c r="H144" s="20">
        <v>45.714470083951518</v>
      </c>
      <c r="I144" s="20">
        <v>50.606323934612639</v>
      </c>
      <c r="J144" s="69">
        <v>45.714470083951518</v>
      </c>
      <c r="K144" s="74"/>
      <c r="L144" s="74"/>
      <c r="M144" s="74"/>
      <c r="N144" s="74"/>
      <c r="O144" s="74"/>
      <c r="P144" s="74"/>
      <c r="Q144" s="74"/>
      <c r="R144" s="74"/>
      <c r="S144" s="74"/>
      <c r="T144" s="74"/>
      <c r="U144" s="74"/>
      <c r="V144" s="74"/>
      <c r="W144" s="74"/>
      <c r="X144" s="74"/>
      <c r="Y144" s="74"/>
      <c r="Z144" s="74"/>
    </row>
    <row r="145" spans="1:26" x14ac:dyDescent="0.25">
      <c r="A145" s="52" t="str">
        <f>CONCATENATE(C143," - ",D145,"%")</f>
        <v>Wobbe index - 10%</v>
      </c>
      <c r="C145" s="123"/>
      <c r="D145" s="94">
        <v>10</v>
      </c>
      <c r="E145" s="64" t="e">
        <v>#N/A</v>
      </c>
      <c r="F145" s="64" t="e">
        <v>#N/A</v>
      </c>
      <c r="G145" s="64" t="e">
        <v>#N/A</v>
      </c>
      <c r="H145" s="64">
        <v>45.714470083951518</v>
      </c>
      <c r="I145" s="64" t="e">
        <v>#N/A</v>
      </c>
      <c r="J145" s="68">
        <v>45.714470083951518</v>
      </c>
      <c r="K145" s="74"/>
      <c r="L145" s="74"/>
      <c r="M145" s="74"/>
      <c r="N145" s="74"/>
      <c r="O145" s="74"/>
      <c r="P145" s="74"/>
      <c r="Q145" s="74"/>
      <c r="R145" s="74"/>
      <c r="S145" s="74"/>
      <c r="T145" s="74"/>
      <c r="U145" s="74"/>
      <c r="V145" s="74"/>
      <c r="W145" s="74"/>
      <c r="X145" s="74"/>
      <c r="Y145" s="74"/>
      <c r="Z145" s="74"/>
    </row>
    <row r="146" spans="1:26" x14ac:dyDescent="0.25">
      <c r="A146" s="52" t="str">
        <f>CONCATENATE(C143," - ",D146,"%")</f>
        <v>Wobbe index - 20%</v>
      </c>
      <c r="C146" s="123"/>
      <c r="D146" s="94">
        <v>20</v>
      </c>
      <c r="E146" s="64" t="e">
        <v>#N/A</v>
      </c>
      <c r="F146" s="64" t="e">
        <v>#N/A</v>
      </c>
      <c r="G146" s="64" t="e">
        <v>#N/A</v>
      </c>
      <c r="H146" s="64">
        <v>45.714470083951518</v>
      </c>
      <c r="I146" s="64" t="e">
        <v>#N/A</v>
      </c>
      <c r="J146" s="68">
        <v>45.714470083951518</v>
      </c>
      <c r="K146" s="74"/>
      <c r="L146" s="74"/>
      <c r="M146" s="74"/>
      <c r="N146" s="74"/>
      <c r="O146" s="74"/>
      <c r="P146" s="74"/>
      <c r="Q146" s="74"/>
      <c r="R146" s="74"/>
      <c r="S146" s="74"/>
      <c r="T146" s="74"/>
      <c r="U146" s="74"/>
      <c r="V146" s="74"/>
      <c r="W146" s="74"/>
      <c r="X146" s="74"/>
      <c r="Y146" s="74"/>
      <c r="Z146" s="74"/>
    </row>
    <row r="147" spans="1:26" x14ac:dyDescent="0.25">
      <c r="A147" s="52" t="str">
        <f>CONCATENATE(C143," - ",D147,"%")</f>
        <v>Wobbe index - 23%</v>
      </c>
      <c r="C147" s="123"/>
      <c r="D147" s="94">
        <v>23</v>
      </c>
      <c r="E147" s="64">
        <v>47.605552213943859</v>
      </c>
      <c r="F147" s="64">
        <v>47.777573656261602</v>
      </c>
      <c r="G147" s="64">
        <v>47.777573656261602</v>
      </c>
      <c r="H147" s="64">
        <v>45.714470083951518</v>
      </c>
      <c r="I147" s="64">
        <v>47.777573656261602</v>
      </c>
      <c r="J147" s="68">
        <v>45.714470083951518</v>
      </c>
      <c r="K147" s="74"/>
      <c r="L147" s="74"/>
      <c r="M147" s="74"/>
      <c r="N147" s="74"/>
      <c r="O147" s="74"/>
      <c r="P147" s="74"/>
      <c r="Q147" s="74"/>
      <c r="R147" s="74"/>
      <c r="S147" s="74"/>
      <c r="T147" s="74"/>
      <c r="U147" s="74"/>
      <c r="V147" s="74"/>
      <c r="W147" s="74"/>
      <c r="X147" s="74"/>
      <c r="Y147" s="74"/>
      <c r="Z147" s="74"/>
    </row>
    <row r="148" spans="1:26" x14ac:dyDescent="0.25">
      <c r="A148" s="52" t="str">
        <f>CONCATENATE(C143," - ",D148,"%")</f>
        <v>Wobbe index - 30%</v>
      </c>
      <c r="C148" s="123"/>
      <c r="D148" s="94">
        <v>30</v>
      </c>
      <c r="E148" s="64" t="e">
        <v>#N/A</v>
      </c>
      <c r="F148" s="64" t="e">
        <v>#N/A</v>
      </c>
      <c r="G148" s="64" t="e">
        <v>#N/A</v>
      </c>
      <c r="H148" s="64">
        <v>45.714470083951518</v>
      </c>
      <c r="I148" s="64" t="e">
        <v>#N/A</v>
      </c>
      <c r="J148" s="68">
        <v>45.714470083951518</v>
      </c>
      <c r="K148" s="74"/>
      <c r="L148" s="74"/>
      <c r="M148" s="74"/>
      <c r="N148" s="74"/>
      <c r="O148" s="74"/>
      <c r="P148" s="74"/>
      <c r="Q148" s="74"/>
      <c r="R148" s="74"/>
      <c r="S148" s="74"/>
      <c r="T148" s="74"/>
      <c r="U148" s="74"/>
      <c r="V148" s="74"/>
      <c r="W148" s="74"/>
      <c r="X148" s="74"/>
      <c r="Y148" s="74"/>
      <c r="Z148" s="74"/>
    </row>
    <row r="149" spans="1:26" x14ac:dyDescent="0.25">
      <c r="A149" s="52" t="str">
        <f>CONCATENATE(C143," - ",D149,"%")</f>
        <v>Wobbe index - 40%</v>
      </c>
      <c r="C149" s="123"/>
      <c r="D149" s="94">
        <v>40</v>
      </c>
      <c r="E149" s="64">
        <v>45.643332234456771</v>
      </c>
      <c r="F149" s="64">
        <v>45.714470083951518</v>
      </c>
      <c r="G149" s="64">
        <v>45.714470083951518</v>
      </c>
      <c r="H149" s="64">
        <v>45.714470083951518</v>
      </c>
      <c r="I149" s="64">
        <v>45.714470083951518</v>
      </c>
      <c r="J149" s="68">
        <v>45.714470083951518</v>
      </c>
      <c r="K149" s="74"/>
      <c r="L149" s="74"/>
      <c r="M149" s="74"/>
      <c r="N149" s="74"/>
      <c r="O149" s="74"/>
      <c r="P149" s="74"/>
      <c r="Q149" s="74"/>
      <c r="R149" s="74"/>
      <c r="S149" s="74"/>
      <c r="T149" s="74"/>
      <c r="U149" s="74"/>
      <c r="V149" s="74"/>
      <c r="W149" s="74"/>
      <c r="X149" s="74"/>
      <c r="Y149" s="74"/>
      <c r="Z149" s="74"/>
    </row>
    <row r="150" spans="1:26" x14ac:dyDescent="0.25">
      <c r="A150" s="52" t="str">
        <f>CONCATENATE(C143," - ",D150,"%")</f>
        <v>Wobbe index - 50%</v>
      </c>
      <c r="C150" s="123"/>
      <c r="D150" s="94">
        <v>50</v>
      </c>
      <c r="E150" s="64" t="e">
        <v>#N/A</v>
      </c>
      <c r="F150" s="64" t="e">
        <v>#N/A</v>
      </c>
      <c r="G150" s="64" t="e">
        <v>#N/A</v>
      </c>
      <c r="H150" s="64">
        <v>45.714470083951518</v>
      </c>
      <c r="I150" s="64" t="e">
        <v>#N/A</v>
      </c>
      <c r="J150" s="68">
        <v>45.714470083951518</v>
      </c>
      <c r="K150" s="74"/>
      <c r="L150" s="74"/>
      <c r="M150" s="74"/>
      <c r="N150" s="74"/>
      <c r="O150" s="74"/>
      <c r="P150" s="74"/>
      <c r="Q150" s="74"/>
      <c r="R150" s="74"/>
      <c r="S150" s="74"/>
      <c r="T150" s="74"/>
      <c r="U150" s="74"/>
      <c r="V150" s="74"/>
      <c r="W150" s="74"/>
      <c r="X150" s="74"/>
      <c r="Y150" s="74"/>
      <c r="Z150" s="74"/>
    </row>
    <row r="151" spans="1:26" ht="15.75" thickBot="1" x14ac:dyDescent="0.3">
      <c r="A151" s="52" t="str">
        <f>CONCATENATE(C143," - ",D151,"%")</f>
        <v>Wobbe index - 60%</v>
      </c>
      <c r="C151" s="124"/>
      <c r="D151" s="95">
        <v>60</v>
      </c>
      <c r="E151" s="116" t="e">
        <v>#N/A</v>
      </c>
      <c r="F151" s="116" t="e">
        <v>#N/A</v>
      </c>
      <c r="G151" s="116" t="e">
        <v>#N/A</v>
      </c>
      <c r="H151" s="116">
        <v>45.714470083951518</v>
      </c>
      <c r="I151" s="116" t="e">
        <v>#N/A</v>
      </c>
      <c r="J151" s="112">
        <v>45.714470083951518</v>
      </c>
      <c r="K151" s="74"/>
      <c r="L151" s="74"/>
      <c r="M151" s="74"/>
      <c r="N151" s="74"/>
      <c r="O151" s="74"/>
      <c r="P151" s="74"/>
      <c r="Q151" s="74"/>
      <c r="R151" s="74"/>
      <c r="S151" s="74"/>
      <c r="T151" s="74"/>
      <c r="U151" s="74"/>
      <c r="V151" s="74"/>
      <c r="W151" s="74"/>
      <c r="X151" s="74"/>
      <c r="Y151" s="74"/>
      <c r="Z151" s="74"/>
    </row>
    <row r="152" spans="1:26" ht="19.5" thickBot="1" x14ac:dyDescent="0.35">
      <c r="C152" s="40" t="str">
        <f>List!$B$4</f>
        <v>Efficiency (Hi)</v>
      </c>
      <c r="D152" s="45" t="s">
        <v>192</v>
      </c>
      <c r="E152" s="41" t="e">
        <v>#N/A</v>
      </c>
      <c r="F152" s="41" t="e">
        <v>#N/A</v>
      </c>
      <c r="G152" s="41" t="e">
        <v>#N/A</v>
      </c>
      <c r="H152" s="41" t="e">
        <v>#N/A</v>
      </c>
      <c r="I152" s="41" t="e">
        <v>#N/A</v>
      </c>
      <c r="J152" s="41" t="e">
        <v>#N/A</v>
      </c>
      <c r="K152" s="73"/>
      <c r="L152" s="73"/>
      <c r="M152" s="73"/>
      <c r="N152" s="73"/>
      <c r="O152" s="73"/>
      <c r="P152" s="73"/>
      <c r="Q152" s="73"/>
      <c r="R152" s="73"/>
      <c r="S152" s="73"/>
      <c r="T152" s="73"/>
      <c r="U152" s="73"/>
      <c r="V152" s="73"/>
      <c r="W152" s="73"/>
      <c r="X152" s="73"/>
      <c r="Y152" s="73"/>
      <c r="Z152" s="73"/>
    </row>
    <row r="153" spans="1:26" x14ac:dyDescent="0.25">
      <c r="A153" s="52" t="str">
        <f>CONCATENATE(C152," - ",D153,"%")</f>
        <v>Efficiency (Hi) - 0%</v>
      </c>
      <c r="C153" s="122" t="s">
        <v>124</v>
      </c>
      <c r="D153" s="11">
        <v>0</v>
      </c>
      <c r="E153" s="20" t="e">
        <v>#N/A</v>
      </c>
      <c r="F153" s="20" t="e">
        <v>#N/A</v>
      </c>
      <c r="G153" s="20" t="e">
        <v>#N/A</v>
      </c>
      <c r="H153" s="20" t="e">
        <v>#N/A</v>
      </c>
      <c r="I153" s="20" t="e">
        <v>#N/A</v>
      </c>
      <c r="J153" s="69" t="e">
        <v>#N/A</v>
      </c>
      <c r="K153" s="74"/>
      <c r="L153" s="74"/>
      <c r="M153" s="74"/>
      <c r="N153" s="74"/>
      <c r="O153" s="74"/>
      <c r="P153" s="74"/>
      <c r="Q153" s="74"/>
      <c r="R153" s="74"/>
      <c r="S153" s="74"/>
      <c r="T153" s="74"/>
      <c r="U153" s="74"/>
      <c r="V153" s="74"/>
      <c r="W153" s="74"/>
      <c r="X153" s="74"/>
      <c r="Y153" s="74"/>
      <c r="Z153" s="74"/>
    </row>
    <row r="154" spans="1:26" x14ac:dyDescent="0.25">
      <c r="A154" s="52" t="str">
        <f>CONCATENATE(C152," - ",D154,"%")</f>
        <v>Efficiency (Hi) - 10%</v>
      </c>
      <c r="C154" s="123"/>
      <c r="D154" s="94">
        <v>10</v>
      </c>
      <c r="E154" s="64" t="e">
        <v>#N/A</v>
      </c>
      <c r="F154" s="64" t="e">
        <v>#N/A</v>
      </c>
      <c r="G154" s="64" t="e">
        <v>#N/A</v>
      </c>
      <c r="H154" s="64" t="e">
        <v>#N/A</v>
      </c>
      <c r="I154" s="64" t="e">
        <v>#N/A</v>
      </c>
      <c r="J154" s="68" t="e">
        <v>#N/A</v>
      </c>
      <c r="K154" s="74"/>
      <c r="L154" s="74"/>
      <c r="M154" s="74"/>
      <c r="N154" s="74"/>
      <c r="O154" s="74"/>
      <c r="P154" s="74"/>
      <c r="Q154" s="74"/>
      <c r="R154" s="74"/>
      <c r="S154" s="74"/>
      <c r="T154" s="74"/>
      <c r="U154" s="74"/>
      <c r="V154" s="74"/>
      <c r="W154" s="74"/>
      <c r="X154" s="74"/>
      <c r="Y154" s="74"/>
      <c r="Z154" s="74"/>
    </row>
    <row r="155" spans="1:26" x14ac:dyDescent="0.25">
      <c r="A155" s="52" t="str">
        <f>CONCATENATE(C152," - ",D155,"%")</f>
        <v>Efficiency (Hi) - 20%</v>
      </c>
      <c r="C155" s="123"/>
      <c r="D155" s="94">
        <v>20</v>
      </c>
      <c r="E155" s="64" t="e">
        <v>#N/A</v>
      </c>
      <c r="F155" s="64" t="e">
        <v>#N/A</v>
      </c>
      <c r="G155" s="64" t="e">
        <v>#N/A</v>
      </c>
      <c r="H155" s="64" t="e">
        <v>#N/A</v>
      </c>
      <c r="I155" s="64" t="e">
        <v>#N/A</v>
      </c>
      <c r="J155" s="68" t="e">
        <v>#N/A</v>
      </c>
      <c r="K155" s="74"/>
      <c r="L155" s="74"/>
      <c r="M155" s="74"/>
      <c r="N155" s="74"/>
      <c r="O155" s="74"/>
      <c r="P155" s="74"/>
      <c r="Q155" s="74"/>
      <c r="R155" s="74"/>
      <c r="S155" s="74"/>
      <c r="T155" s="74"/>
      <c r="U155" s="74"/>
      <c r="V155" s="74"/>
      <c r="W155" s="74"/>
      <c r="X155" s="74"/>
      <c r="Y155" s="74"/>
      <c r="Z155" s="74"/>
    </row>
    <row r="156" spans="1:26" x14ac:dyDescent="0.25">
      <c r="A156" s="52" t="str">
        <f>CONCATENATE(C152," - ",D156,"%")</f>
        <v>Efficiency (Hi) - 23%</v>
      </c>
      <c r="C156" s="123"/>
      <c r="D156" s="94">
        <v>23</v>
      </c>
      <c r="E156" s="64" t="e">
        <v>#N/A</v>
      </c>
      <c r="F156" s="64" t="e">
        <v>#N/A</v>
      </c>
      <c r="G156" s="64" t="e">
        <v>#N/A</v>
      </c>
      <c r="H156" s="64" t="e">
        <v>#N/A</v>
      </c>
      <c r="I156" s="64" t="e">
        <v>#N/A</v>
      </c>
      <c r="J156" s="68" t="e">
        <v>#N/A</v>
      </c>
      <c r="K156" s="74"/>
      <c r="L156" s="74"/>
      <c r="M156" s="74"/>
      <c r="N156" s="74"/>
      <c r="O156" s="74"/>
      <c r="P156" s="74"/>
      <c r="Q156" s="74"/>
      <c r="R156" s="74"/>
      <c r="S156" s="74"/>
      <c r="T156" s="74"/>
      <c r="U156" s="74"/>
      <c r="V156" s="74"/>
      <c r="W156" s="74"/>
      <c r="X156" s="74"/>
      <c r="Y156" s="74"/>
      <c r="Z156" s="74"/>
    </row>
    <row r="157" spans="1:26" x14ac:dyDescent="0.25">
      <c r="A157" s="52" t="str">
        <f>CONCATENATE(C152," - ",D157,"%")</f>
        <v>Efficiency (Hi) - 30%</v>
      </c>
      <c r="C157" s="123"/>
      <c r="D157" s="94">
        <v>30</v>
      </c>
      <c r="E157" s="64" t="e">
        <v>#N/A</v>
      </c>
      <c r="F157" s="64" t="e">
        <v>#N/A</v>
      </c>
      <c r="G157" s="64" t="e">
        <v>#N/A</v>
      </c>
      <c r="H157" s="64" t="e">
        <v>#N/A</v>
      </c>
      <c r="I157" s="64" t="e">
        <v>#N/A</v>
      </c>
      <c r="J157" s="68" t="e">
        <v>#N/A</v>
      </c>
      <c r="K157" s="74"/>
      <c r="L157" s="74"/>
      <c r="M157" s="74"/>
      <c r="N157" s="74"/>
      <c r="O157" s="74"/>
      <c r="P157" s="74"/>
      <c r="Q157" s="74"/>
      <c r="R157" s="74"/>
      <c r="S157" s="74"/>
      <c r="T157" s="74"/>
      <c r="U157" s="74"/>
      <c r="V157" s="74"/>
      <c r="W157" s="74"/>
      <c r="X157" s="74"/>
      <c r="Y157" s="74"/>
      <c r="Z157" s="74"/>
    </row>
    <row r="158" spans="1:26" x14ac:dyDescent="0.25">
      <c r="A158" s="52" t="str">
        <f>CONCATENATE(C152," - ",D158,"%")</f>
        <v>Efficiency (Hi) - 40%</v>
      </c>
      <c r="C158" s="123"/>
      <c r="D158" s="94">
        <v>40</v>
      </c>
      <c r="E158" s="64" t="e">
        <v>#N/A</v>
      </c>
      <c r="F158" s="64" t="e">
        <v>#N/A</v>
      </c>
      <c r="G158" s="64" t="e">
        <v>#N/A</v>
      </c>
      <c r="H158" s="64" t="e">
        <v>#N/A</v>
      </c>
      <c r="I158" s="64" t="e">
        <v>#N/A</v>
      </c>
      <c r="J158" s="68" t="e">
        <v>#N/A</v>
      </c>
      <c r="K158" s="74"/>
      <c r="L158" s="74"/>
      <c r="M158" s="74"/>
      <c r="N158" s="74"/>
      <c r="O158" s="74"/>
      <c r="P158" s="74"/>
      <c r="Q158" s="74"/>
      <c r="R158" s="74"/>
      <c r="S158" s="74"/>
      <c r="T158" s="74"/>
      <c r="U158" s="74"/>
      <c r="V158" s="74"/>
      <c r="W158" s="74"/>
      <c r="X158" s="74"/>
      <c r="Y158" s="74"/>
      <c r="Z158" s="74"/>
    </row>
    <row r="159" spans="1:26" x14ac:dyDescent="0.25">
      <c r="A159" s="52" t="str">
        <f>CONCATENATE(C152," - ",D159,"%")</f>
        <v>Efficiency (Hi) - 50%</v>
      </c>
      <c r="C159" s="123"/>
      <c r="D159" s="94">
        <v>50</v>
      </c>
      <c r="E159" s="64" t="e">
        <v>#N/A</v>
      </c>
      <c r="F159" s="64" t="e">
        <v>#N/A</v>
      </c>
      <c r="G159" s="64" t="e">
        <v>#N/A</v>
      </c>
      <c r="H159" s="64" t="e">
        <v>#N/A</v>
      </c>
      <c r="I159" s="64" t="e">
        <v>#N/A</v>
      </c>
      <c r="J159" s="68" t="e">
        <v>#N/A</v>
      </c>
      <c r="K159" s="74"/>
      <c r="L159" s="74"/>
      <c r="M159" s="74"/>
      <c r="N159" s="74"/>
      <c r="O159" s="74"/>
      <c r="P159" s="74"/>
      <c r="Q159" s="74"/>
      <c r="R159" s="74"/>
      <c r="S159" s="74"/>
      <c r="T159" s="74"/>
      <c r="U159" s="74"/>
      <c r="V159" s="74"/>
      <c r="W159" s="74"/>
      <c r="X159" s="74"/>
      <c r="Y159" s="74"/>
      <c r="Z159" s="74"/>
    </row>
    <row r="160" spans="1:26" ht="15.75" thickBot="1" x14ac:dyDescent="0.3">
      <c r="A160" s="52" t="str">
        <f>CONCATENATE(C152," - ",D160,"%")</f>
        <v>Efficiency (Hi) - 60%</v>
      </c>
      <c r="C160" s="124"/>
      <c r="D160" s="95">
        <v>60</v>
      </c>
      <c r="E160" s="116" t="e">
        <v>#N/A</v>
      </c>
      <c r="F160" s="116" t="e">
        <v>#N/A</v>
      </c>
      <c r="G160" s="116" t="e">
        <v>#N/A</v>
      </c>
      <c r="H160" s="116" t="e">
        <v>#N/A</v>
      </c>
      <c r="I160" s="116" t="e">
        <v>#N/A</v>
      </c>
      <c r="J160" s="112" t="e">
        <v>#N/A</v>
      </c>
      <c r="K160" s="74"/>
      <c r="L160" s="74"/>
      <c r="M160" s="74"/>
      <c r="N160" s="74"/>
      <c r="O160" s="74"/>
      <c r="P160" s="74"/>
      <c r="Q160" s="74"/>
      <c r="R160" s="74"/>
      <c r="S160" s="74"/>
      <c r="T160" s="74"/>
      <c r="U160" s="74"/>
      <c r="V160" s="74"/>
      <c r="W160" s="74"/>
      <c r="X160" s="74"/>
      <c r="Y160" s="74"/>
      <c r="Z160" s="74"/>
    </row>
    <row r="161" spans="1:26" ht="19.5" thickBot="1" x14ac:dyDescent="0.35">
      <c r="C161" s="40" t="str">
        <f>List!$B$7</f>
        <v>CO emissions</v>
      </c>
      <c r="D161" s="45" t="s">
        <v>193</v>
      </c>
      <c r="E161" s="41" t="e">
        <v>#N/A</v>
      </c>
      <c r="F161" s="41" t="e">
        <v>#N/A</v>
      </c>
      <c r="G161" s="41" t="e">
        <v>#N/A</v>
      </c>
      <c r="H161" s="41" t="e">
        <v>#N/A</v>
      </c>
      <c r="I161" s="41" t="e">
        <v>#N/A</v>
      </c>
      <c r="J161" s="41" t="e">
        <v>#N/A</v>
      </c>
      <c r="K161" s="73"/>
      <c r="L161" s="73"/>
      <c r="M161" s="73"/>
      <c r="N161" s="73"/>
      <c r="O161" s="73"/>
      <c r="P161" s="73"/>
      <c r="Q161" s="73"/>
      <c r="R161" s="73"/>
      <c r="S161" s="73"/>
      <c r="T161" s="73"/>
      <c r="U161" s="73"/>
      <c r="V161" s="73"/>
      <c r="W161" s="73"/>
      <c r="X161" s="73"/>
      <c r="Y161" s="73"/>
      <c r="Z161" s="73"/>
    </row>
    <row r="162" spans="1:26" x14ac:dyDescent="0.25">
      <c r="A162" s="52" t="str">
        <f>CONCATENATE(C161," - ",D162,"%")</f>
        <v>CO emissions - 0%</v>
      </c>
      <c r="C162" s="122" t="s">
        <v>124</v>
      </c>
      <c r="D162" s="11">
        <v>0</v>
      </c>
      <c r="E162" s="20">
        <v>528.92445037498521</v>
      </c>
      <c r="F162" s="20">
        <v>136.10760086375478</v>
      </c>
      <c r="G162" s="20">
        <v>720.83786614642395</v>
      </c>
      <c r="H162" s="20" t="e">
        <v>#N/A</v>
      </c>
      <c r="I162" s="20">
        <v>843.23124972608468</v>
      </c>
      <c r="J162" s="69" t="e">
        <v>#N/A</v>
      </c>
      <c r="K162" s="74"/>
      <c r="L162" s="74"/>
      <c r="M162" s="74"/>
      <c r="N162" s="74"/>
      <c r="O162" s="74"/>
      <c r="P162" s="74"/>
      <c r="Q162" s="74"/>
      <c r="R162" s="74"/>
      <c r="S162" s="74"/>
      <c r="T162" s="74"/>
      <c r="U162" s="74"/>
      <c r="V162" s="74"/>
      <c r="W162" s="74"/>
      <c r="X162" s="74"/>
      <c r="Y162" s="74"/>
      <c r="Z162" s="74"/>
    </row>
    <row r="163" spans="1:26" x14ac:dyDescent="0.25">
      <c r="A163" s="52" t="str">
        <f>CONCATENATE(C161," - ",D163,"%")</f>
        <v>CO emissions - 10%</v>
      </c>
      <c r="C163" s="123"/>
      <c r="D163" s="94">
        <v>10</v>
      </c>
      <c r="E163" s="64" t="e">
        <v>#N/A</v>
      </c>
      <c r="F163" s="64" t="e">
        <v>#N/A</v>
      </c>
      <c r="G163" s="64" t="e">
        <v>#N/A</v>
      </c>
      <c r="H163" s="64" t="e">
        <v>#N/A</v>
      </c>
      <c r="I163" s="64" t="e">
        <v>#N/A</v>
      </c>
      <c r="J163" s="68" t="e">
        <v>#N/A</v>
      </c>
      <c r="K163" s="74"/>
      <c r="L163" s="74"/>
      <c r="M163" s="74"/>
      <c r="N163" s="74"/>
      <c r="O163" s="74"/>
      <c r="P163" s="74"/>
      <c r="Q163" s="74"/>
      <c r="R163" s="74"/>
      <c r="S163" s="74"/>
      <c r="T163" s="74"/>
      <c r="U163" s="74"/>
      <c r="V163" s="74"/>
      <c r="W163" s="74"/>
      <c r="X163" s="74"/>
      <c r="Y163" s="74"/>
      <c r="Z163" s="74"/>
    </row>
    <row r="164" spans="1:26" x14ac:dyDescent="0.25">
      <c r="A164" s="52" t="str">
        <f>CONCATENATE(C161," - ",D164,"%")</f>
        <v>CO emissions - 20%</v>
      </c>
      <c r="C164" s="123"/>
      <c r="D164" s="94">
        <v>20</v>
      </c>
      <c r="E164" s="64" t="e">
        <v>#N/A</v>
      </c>
      <c r="F164" s="64" t="e">
        <v>#N/A</v>
      </c>
      <c r="G164" s="64" t="e">
        <v>#N/A</v>
      </c>
      <c r="H164" s="64" t="e">
        <v>#N/A</v>
      </c>
      <c r="I164" s="64" t="e">
        <v>#N/A</v>
      </c>
      <c r="J164" s="68" t="e">
        <v>#N/A</v>
      </c>
      <c r="K164" s="74"/>
      <c r="L164" s="74"/>
      <c r="M164" s="74"/>
      <c r="N164" s="74"/>
      <c r="O164" s="74"/>
      <c r="P164" s="74"/>
      <c r="Q164" s="74"/>
      <c r="R164" s="74"/>
      <c r="S164" s="74"/>
      <c r="T164" s="74"/>
      <c r="U164" s="74"/>
      <c r="V164" s="74"/>
      <c r="W164" s="74"/>
      <c r="X164" s="74"/>
      <c r="Y164" s="74"/>
      <c r="Z164" s="74"/>
    </row>
    <row r="165" spans="1:26" x14ac:dyDescent="0.25">
      <c r="A165" s="52" t="str">
        <f>CONCATENATE(C161," - ",D165,"%")</f>
        <v>CO emissions - 23%</v>
      </c>
      <c r="C165" s="123"/>
      <c r="D165" s="94">
        <v>23</v>
      </c>
      <c r="E165" s="64">
        <v>178.97035045877519</v>
      </c>
      <c r="F165" s="64">
        <v>98.663777633105951</v>
      </c>
      <c r="G165" s="64">
        <v>175.65203850654552</v>
      </c>
      <c r="H165" s="64" t="e">
        <v>#N/A</v>
      </c>
      <c r="I165" s="64">
        <v>913.9637824948195</v>
      </c>
      <c r="J165" s="68" t="e">
        <v>#N/A</v>
      </c>
      <c r="K165" s="74"/>
      <c r="L165" s="74"/>
      <c r="M165" s="74"/>
      <c r="N165" s="74"/>
      <c r="O165" s="74"/>
      <c r="P165" s="74"/>
      <c r="Q165" s="74"/>
      <c r="R165" s="74"/>
      <c r="S165" s="74"/>
      <c r="T165" s="74"/>
      <c r="U165" s="74"/>
      <c r="V165" s="74"/>
      <c r="W165" s="74"/>
      <c r="X165" s="74"/>
      <c r="Y165" s="74"/>
      <c r="Z165" s="74"/>
    </row>
    <row r="166" spans="1:26" x14ac:dyDescent="0.25">
      <c r="A166" s="52" t="str">
        <f>CONCATENATE(C161," - ",D166,"%")</f>
        <v>CO emissions - 30%</v>
      </c>
      <c r="C166" s="123"/>
      <c r="D166" s="94">
        <v>30</v>
      </c>
      <c r="E166" s="64" t="e">
        <v>#N/A</v>
      </c>
      <c r="F166" s="64" t="e">
        <v>#N/A</v>
      </c>
      <c r="G166" s="64" t="e">
        <v>#N/A</v>
      </c>
      <c r="H166" s="64" t="e">
        <v>#N/A</v>
      </c>
      <c r="I166" s="64" t="e">
        <v>#N/A</v>
      </c>
      <c r="J166" s="68" t="e">
        <v>#N/A</v>
      </c>
      <c r="K166" s="74"/>
      <c r="L166" s="74"/>
      <c r="M166" s="74"/>
      <c r="N166" s="74"/>
      <c r="O166" s="74"/>
      <c r="P166" s="74"/>
      <c r="Q166" s="74"/>
      <c r="R166" s="74"/>
      <c r="S166" s="74"/>
      <c r="T166" s="74"/>
      <c r="U166" s="74"/>
      <c r="V166" s="74"/>
      <c r="W166" s="74"/>
      <c r="X166" s="74"/>
      <c r="Y166" s="74"/>
      <c r="Z166" s="74"/>
    </row>
    <row r="167" spans="1:26" x14ac:dyDescent="0.25">
      <c r="A167" s="52" t="str">
        <f>CONCATENATE(C161," - ",D167,"%")</f>
        <v>CO emissions - 40%</v>
      </c>
      <c r="C167" s="123"/>
      <c r="D167" s="94">
        <v>40</v>
      </c>
      <c r="E167" s="64">
        <v>134.79323088832354</v>
      </c>
      <c r="F167" s="64">
        <v>86.651063794745824</v>
      </c>
      <c r="G167" s="64">
        <v>95.318320993821416</v>
      </c>
      <c r="H167" s="64" t="e">
        <v>#N/A</v>
      </c>
      <c r="I167" s="64">
        <v>960.61572630937826</v>
      </c>
      <c r="J167" s="68" t="e">
        <v>#N/A</v>
      </c>
      <c r="K167" s="74"/>
      <c r="L167" s="74"/>
      <c r="M167" s="74"/>
      <c r="N167" s="74"/>
      <c r="O167" s="74"/>
      <c r="P167" s="74"/>
      <c r="Q167" s="74"/>
      <c r="R167" s="74"/>
      <c r="S167" s="74"/>
      <c r="T167" s="74"/>
      <c r="U167" s="74"/>
      <c r="V167" s="74"/>
      <c r="W167" s="74"/>
      <c r="X167" s="74"/>
      <c r="Y167" s="74"/>
      <c r="Z167" s="74"/>
    </row>
    <row r="168" spans="1:26" x14ac:dyDescent="0.25">
      <c r="A168" s="52" t="str">
        <f>CONCATENATE(C161," - ",D168,"%")</f>
        <v>CO emissions - 50%</v>
      </c>
      <c r="C168" s="123"/>
      <c r="D168" s="94">
        <v>50</v>
      </c>
      <c r="E168" s="64" t="e">
        <v>#N/A</v>
      </c>
      <c r="F168" s="64" t="e">
        <v>#N/A</v>
      </c>
      <c r="G168" s="64" t="e">
        <v>#N/A</v>
      </c>
      <c r="H168" s="64" t="e">
        <v>#N/A</v>
      </c>
      <c r="I168" s="64" t="e">
        <v>#N/A</v>
      </c>
      <c r="J168" s="68" t="e">
        <v>#N/A</v>
      </c>
      <c r="K168" s="74"/>
      <c r="L168" s="74"/>
      <c r="M168" s="74"/>
      <c r="N168" s="74"/>
      <c r="O168" s="74"/>
      <c r="P168" s="74"/>
      <c r="Q168" s="74"/>
      <c r="R168" s="74"/>
      <c r="S168" s="74"/>
      <c r="T168" s="74"/>
      <c r="U168" s="74"/>
      <c r="V168" s="74"/>
      <c r="W168" s="74"/>
      <c r="X168" s="74"/>
      <c r="Y168" s="74"/>
      <c r="Z168" s="74"/>
    </row>
    <row r="169" spans="1:26" ht="15.75" thickBot="1" x14ac:dyDescent="0.3">
      <c r="A169" s="52" t="str">
        <f>CONCATENATE(C161," - ",D169,"%")</f>
        <v>CO emissions - 60%</v>
      </c>
      <c r="C169" s="124"/>
      <c r="D169" s="95">
        <v>60</v>
      </c>
      <c r="E169" s="116" t="e">
        <v>#N/A</v>
      </c>
      <c r="F169" s="116" t="e">
        <v>#N/A</v>
      </c>
      <c r="G169" s="116" t="e">
        <v>#N/A</v>
      </c>
      <c r="H169" s="116" t="e">
        <v>#N/A</v>
      </c>
      <c r="I169" s="116" t="e">
        <v>#N/A</v>
      </c>
      <c r="J169" s="112" t="e">
        <v>#N/A</v>
      </c>
      <c r="K169" s="74"/>
      <c r="L169" s="74"/>
      <c r="M169" s="74"/>
      <c r="N169" s="74"/>
      <c r="O169" s="74"/>
      <c r="P169" s="74"/>
      <c r="Q169" s="74"/>
      <c r="R169" s="74"/>
      <c r="S169" s="74"/>
      <c r="T169" s="74"/>
      <c r="U169" s="74"/>
      <c r="V169" s="74"/>
      <c r="W169" s="74"/>
      <c r="X169" s="74"/>
      <c r="Y169" s="74"/>
      <c r="Z169" s="74"/>
    </row>
    <row r="170" spans="1:26" ht="19.5" thickBot="1" x14ac:dyDescent="0.35">
      <c r="C170" s="40" t="str">
        <f>List!$B$8</f>
        <v>NOx emissions</v>
      </c>
      <c r="D170" s="45" t="s">
        <v>193</v>
      </c>
      <c r="E170" s="41" t="e">
        <v>#N/A</v>
      </c>
      <c r="F170" s="41" t="e">
        <v>#N/A</v>
      </c>
      <c r="G170" s="41" t="e">
        <v>#N/A</v>
      </c>
      <c r="H170" s="41" t="e">
        <v>#N/A</v>
      </c>
      <c r="I170" s="41" t="e">
        <v>#N/A</v>
      </c>
      <c r="J170" s="41" t="e">
        <v>#N/A</v>
      </c>
      <c r="K170" s="73"/>
      <c r="L170" s="73"/>
      <c r="M170" s="73"/>
      <c r="N170" s="73"/>
      <c r="O170" s="73"/>
      <c r="P170" s="73"/>
      <c r="Q170" s="73"/>
      <c r="R170" s="73"/>
      <c r="S170" s="73"/>
      <c r="T170" s="73"/>
      <c r="U170" s="73"/>
      <c r="V170" s="73"/>
      <c r="W170" s="73"/>
      <c r="X170" s="73"/>
      <c r="Y170" s="73"/>
      <c r="Z170" s="73"/>
    </row>
    <row r="171" spans="1:26" x14ac:dyDescent="0.25">
      <c r="A171" s="52" t="str">
        <f>CONCATENATE(C170," - ",D171,"%")</f>
        <v>NOx emissions - 0%</v>
      </c>
      <c r="C171" s="122" t="s">
        <v>124</v>
      </c>
      <c r="D171" s="11">
        <v>0</v>
      </c>
      <c r="E171" s="20" t="e">
        <v>#N/A</v>
      </c>
      <c r="F171" s="20" t="e">
        <v>#N/A</v>
      </c>
      <c r="G171" s="20" t="e">
        <v>#N/A</v>
      </c>
      <c r="H171" s="20" t="e">
        <v>#N/A</v>
      </c>
      <c r="I171" s="20" t="e">
        <v>#N/A</v>
      </c>
      <c r="J171" s="69" t="e">
        <v>#N/A</v>
      </c>
      <c r="K171" s="74"/>
      <c r="L171" s="74"/>
      <c r="M171" s="74"/>
      <c r="N171" s="74"/>
      <c r="O171" s="74"/>
      <c r="P171" s="74"/>
      <c r="Q171" s="74"/>
      <c r="R171" s="74"/>
      <c r="S171" s="74"/>
      <c r="T171" s="74"/>
      <c r="U171" s="74"/>
      <c r="V171" s="74"/>
      <c r="W171" s="74"/>
      <c r="X171" s="74"/>
      <c r="Y171" s="74"/>
      <c r="Z171" s="74"/>
    </row>
    <row r="172" spans="1:26" x14ac:dyDescent="0.25">
      <c r="A172" s="52" t="str">
        <f>CONCATENATE(C170," - ",D172,"%")</f>
        <v>NOx emissions - 10%</v>
      </c>
      <c r="C172" s="123"/>
      <c r="D172" s="94">
        <v>10</v>
      </c>
      <c r="E172" s="64" t="e">
        <v>#N/A</v>
      </c>
      <c r="F172" s="64" t="e">
        <v>#N/A</v>
      </c>
      <c r="G172" s="64" t="e">
        <v>#N/A</v>
      </c>
      <c r="H172" s="64" t="e">
        <v>#N/A</v>
      </c>
      <c r="I172" s="64" t="e">
        <v>#N/A</v>
      </c>
      <c r="J172" s="68" t="e">
        <v>#N/A</v>
      </c>
      <c r="K172" s="74"/>
      <c r="L172" s="74"/>
      <c r="M172" s="74"/>
      <c r="N172" s="74"/>
      <c r="O172" s="74"/>
      <c r="P172" s="74"/>
      <c r="Q172" s="74"/>
      <c r="R172" s="74"/>
      <c r="S172" s="74"/>
      <c r="T172" s="74"/>
      <c r="U172" s="74"/>
      <c r="V172" s="74"/>
      <c r="W172" s="74"/>
      <c r="X172" s="74"/>
      <c r="Y172" s="74"/>
      <c r="Z172" s="74"/>
    </row>
    <row r="173" spans="1:26" x14ac:dyDescent="0.25">
      <c r="A173" s="52" t="str">
        <f>CONCATENATE(C170," - ",D173,"%")</f>
        <v>NOx emissions - 20%</v>
      </c>
      <c r="C173" s="123"/>
      <c r="D173" s="94">
        <v>20</v>
      </c>
      <c r="E173" s="64" t="e">
        <v>#N/A</v>
      </c>
      <c r="F173" s="64" t="e">
        <v>#N/A</v>
      </c>
      <c r="G173" s="64" t="e">
        <v>#N/A</v>
      </c>
      <c r="H173" s="64" t="e">
        <v>#N/A</v>
      </c>
      <c r="I173" s="64" t="e">
        <v>#N/A</v>
      </c>
      <c r="J173" s="68" t="e">
        <v>#N/A</v>
      </c>
      <c r="K173" s="74"/>
      <c r="L173" s="74"/>
      <c r="M173" s="74"/>
      <c r="N173" s="74"/>
      <c r="O173" s="74"/>
      <c r="P173" s="74"/>
      <c r="Q173" s="74"/>
      <c r="R173" s="74"/>
      <c r="S173" s="74"/>
      <c r="T173" s="74"/>
      <c r="U173" s="74"/>
      <c r="V173" s="74"/>
      <c r="W173" s="74"/>
      <c r="X173" s="74"/>
      <c r="Y173" s="74"/>
      <c r="Z173" s="74"/>
    </row>
    <row r="174" spans="1:26" x14ac:dyDescent="0.25">
      <c r="A174" s="52" t="str">
        <f>CONCATENATE(C170," - ",D174,"%")</f>
        <v>NOx emissions - 23%</v>
      </c>
      <c r="C174" s="123"/>
      <c r="D174" s="94">
        <v>23</v>
      </c>
      <c r="E174" s="64" t="e">
        <v>#N/A</v>
      </c>
      <c r="F174" s="64" t="e">
        <v>#N/A</v>
      </c>
      <c r="G174" s="64" t="e">
        <v>#N/A</v>
      </c>
      <c r="H174" s="64" t="e">
        <v>#N/A</v>
      </c>
      <c r="I174" s="64" t="e">
        <v>#N/A</v>
      </c>
      <c r="J174" s="68" t="e">
        <v>#N/A</v>
      </c>
      <c r="K174" s="74"/>
      <c r="L174" s="74"/>
      <c r="M174" s="74"/>
      <c r="N174" s="74"/>
      <c r="O174" s="74"/>
      <c r="P174" s="74"/>
      <c r="Q174" s="74"/>
      <c r="R174" s="74"/>
      <c r="S174" s="74"/>
      <c r="T174" s="74"/>
      <c r="U174" s="74"/>
      <c r="V174" s="74"/>
      <c r="W174" s="74"/>
      <c r="X174" s="74"/>
      <c r="Y174" s="74"/>
      <c r="Z174" s="74"/>
    </row>
    <row r="175" spans="1:26" x14ac:dyDescent="0.25">
      <c r="A175" s="52" t="str">
        <f>CONCATENATE(C170," - ",D175,"%")</f>
        <v>NOx emissions - 30%</v>
      </c>
      <c r="C175" s="123"/>
      <c r="D175" s="94">
        <v>30</v>
      </c>
      <c r="E175" s="64" t="e">
        <v>#N/A</v>
      </c>
      <c r="F175" s="64" t="e">
        <v>#N/A</v>
      </c>
      <c r="G175" s="64" t="e">
        <v>#N/A</v>
      </c>
      <c r="H175" s="64" t="e">
        <v>#N/A</v>
      </c>
      <c r="I175" s="64" t="e">
        <v>#N/A</v>
      </c>
      <c r="J175" s="68" t="e">
        <v>#N/A</v>
      </c>
      <c r="K175" s="74"/>
      <c r="L175" s="74"/>
      <c r="M175" s="74"/>
      <c r="N175" s="74"/>
      <c r="O175" s="74"/>
      <c r="P175" s="74"/>
      <c r="Q175" s="74"/>
      <c r="R175" s="74"/>
      <c r="S175" s="74"/>
      <c r="T175" s="74"/>
      <c r="U175" s="74"/>
      <c r="V175" s="74"/>
      <c r="W175" s="74"/>
      <c r="X175" s="74"/>
      <c r="Y175" s="74"/>
      <c r="Z175" s="74"/>
    </row>
    <row r="176" spans="1:26" x14ac:dyDescent="0.25">
      <c r="A176" s="52" t="str">
        <f>CONCATENATE(C170," - ",D176,"%")</f>
        <v>NOx emissions - 40%</v>
      </c>
      <c r="C176" s="123"/>
      <c r="D176" s="94">
        <v>40</v>
      </c>
      <c r="E176" s="64" t="e">
        <v>#N/A</v>
      </c>
      <c r="F176" s="64" t="e">
        <v>#N/A</v>
      </c>
      <c r="G176" s="64" t="e">
        <v>#N/A</v>
      </c>
      <c r="H176" s="64" t="e">
        <v>#N/A</v>
      </c>
      <c r="I176" s="64" t="e">
        <v>#N/A</v>
      </c>
      <c r="J176" s="68" t="e">
        <v>#N/A</v>
      </c>
      <c r="K176" s="74"/>
      <c r="L176" s="74"/>
      <c r="M176" s="74"/>
      <c r="N176" s="74"/>
      <c r="O176" s="74"/>
      <c r="P176" s="74"/>
      <c r="Q176" s="74"/>
      <c r="R176" s="74"/>
      <c r="S176" s="74"/>
      <c r="T176" s="74"/>
      <c r="U176" s="74"/>
      <c r="V176" s="74"/>
      <c r="W176" s="74"/>
      <c r="X176" s="74"/>
      <c r="Y176" s="74"/>
      <c r="Z176" s="74"/>
    </row>
    <row r="177" spans="1:26" x14ac:dyDescent="0.25">
      <c r="A177" s="52" t="str">
        <f>CONCATENATE(C170," - ",D177,"%")</f>
        <v>NOx emissions - 50%</v>
      </c>
      <c r="C177" s="123"/>
      <c r="D177" s="94">
        <v>50</v>
      </c>
      <c r="E177" s="64" t="e">
        <v>#N/A</v>
      </c>
      <c r="F177" s="64" t="e">
        <v>#N/A</v>
      </c>
      <c r="G177" s="64" t="e">
        <v>#N/A</v>
      </c>
      <c r="H177" s="64" t="e">
        <v>#N/A</v>
      </c>
      <c r="I177" s="64" t="e">
        <v>#N/A</v>
      </c>
      <c r="J177" s="68" t="e">
        <v>#N/A</v>
      </c>
      <c r="K177" s="74"/>
      <c r="L177" s="74"/>
      <c r="M177" s="74"/>
      <c r="N177" s="74"/>
      <c r="O177" s="74"/>
      <c r="P177" s="74"/>
      <c r="Q177" s="74"/>
      <c r="R177" s="74"/>
      <c r="S177" s="74"/>
      <c r="T177" s="74"/>
      <c r="U177" s="74"/>
      <c r="V177" s="74"/>
      <c r="W177" s="74"/>
      <c r="X177" s="74"/>
      <c r="Y177" s="74"/>
      <c r="Z177" s="74"/>
    </row>
    <row r="178" spans="1:26" ht="15.75" thickBot="1" x14ac:dyDescent="0.3">
      <c r="A178" s="52" t="str">
        <f>CONCATENATE(C170," - ",D178,"%")</f>
        <v>NOx emissions - 60%</v>
      </c>
      <c r="C178" s="124"/>
      <c r="D178" s="95">
        <v>60</v>
      </c>
      <c r="E178" s="116" t="e">
        <v>#N/A</v>
      </c>
      <c r="F178" s="116" t="e">
        <v>#N/A</v>
      </c>
      <c r="G178" s="116" t="e">
        <v>#N/A</v>
      </c>
      <c r="H178" s="116" t="e">
        <v>#N/A</v>
      </c>
      <c r="I178" s="116" t="e">
        <v>#N/A</v>
      </c>
      <c r="J178" s="112" t="e">
        <v>#N/A</v>
      </c>
      <c r="K178" s="74"/>
      <c r="L178" s="74"/>
      <c r="M178" s="74"/>
      <c r="N178" s="74"/>
      <c r="O178" s="74"/>
      <c r="P178" s="74"/>
      <c r="Q178" s="74"/>
      <c r="R178" s="74"/>
      <c r="S178" s="74"/>
      <c r="T178" s="74"/>
      <c r="U178" s="74"/>
      <c r="V178" s="74"/>
      <c r="W178" s="74"/>
      <c r="X178" s="74"/>
      <c r="Y178" s="74"/>
      <c r="Z178" s="74"/>
    </row>
    <row r="179" spans="1:26" ht="19.5" thickBot="1" x14ac:dyDescent="0.35">
      <c r="C179" s="40" t="str">
        <f>List!$B$5</f>
        <v>Qtest (input)</v>
      </c>
      <c r="D179" s="45" t="s">
        <v>194</v>
      </c>
      <c r="E179" s="41" t="e">
        <v>#N/A</v>
      </c>
      <c r="F179" s="41" t="e">
        <v>#N/A</v>
      </c>
      <c r="G179" s="41" t="e">
        <v>#N/A</v>
      </c>
      <c r="H179" s="41" t="e">
        <v>#N/A</v>
      </c>
      <c r="I179" s="41" t="e">
        <v>#N/A</v>
      </c>
      <c r="J179" s="41" t="e">
        <v>#N/A</v>
      </c>
      <c r="K179" s="73"/>
      <c r="L179" s="73"/>
      <c r="M179" s="73"/>
      <c r="N179" s="73"/>
      <c r="O179" s="73"/>
      <c r="P179" s="73"/>
      <c r="Q179" s="73"/>
      <c r="R179" s="73"/>
      <c r="S179" s="73"/>
      <c r="T179" s="73"/>
      <c r="U179" s="73"/>
      <c r="V179" s="73"/>
      <c r="W179" s="73"/>
      <c r="X179" s="73"/>
      <c r="Y179" s="73"/>
      <c r="Z179" s="73"/>
    </row>
    <row r="180" spans="1:26" x14ac:dyDescent="0.25">
      <c r="A180" s="52" t="str">
        <f>CONCATENATE(C179," - ",D180,"%")</f>
        <v>Qtest (input) - 0%</v>
      </c>
      <c r="C180" s="122" t="s">
        <v>124</v>
      </c>
      <c r="D180" s="11">
        <v>0</v>
      </c>
      <c r="E180" s="20">
        <v>1.7486820818968798</v>
      </c>
      <c r="F180" s="20">
        <v>1.2335277126280368</v>
      </c>
      <c r="G180" s="20">
        <v>2.0401297550724324</v>
      </c>
      <c r="H180" s="20" t="e">
        <v>#N/A</v>
      </c>
      <c r="I180" s="20">
        <v>3.668215229730726</v>
      </c>
      <c r="J180" s="69" t="e">
        <v>#N/A</v>
      </c>
      <c r="K180" s="74"/>
      <c r="L180" s="74"/>
      <c r="M180" s="74"/>
      <c r="N180" s="74"/>
      <c r="O180" s="74"/>
      <c r="P180" s="74"/>
      <c r="Q180" s="74"/>
      <c r="R180" s="74"/>
      <c r="S180" s="74"/>
      <c r="T180" s="74"/>
      <c r="U180" s="74"/>
      <c r="V180" s="74"/>
      <c r="W180" s="74"/>
      <c r="X180" s="74"/>
      <c r="Y180" s="74"/>
      <c r="Z180" s="74"/>
    </row>
    <row r="181" spans="1:26" x14ac:dyDescent="0.25">
      <c r="A181" s="52" t="str">
        <f>CONCATENATE(C179," - ",D181,"%")</f>
        <v>Qtest (input) - 10%</v>
      </c>
      <c r="C181" s="123"/>
      <c r="D181" s="94">
        <v>10</v>
      </c>
      <c r="E181" s="64" t="e">
        <v>#N/A</v>
      </c>
      <c r="F181" s="64" t="e">
        <v>#N/A</v>
      </c>
      <c r="G181" s="64" t="e">
        <v>#N/A</v>
      </c>
      <c r="H181" s="64" t="e">
        <v>#N/A</v>
      </c>
      <c r="I181" s="64" t="e">
        <v>#N/A</v>
      </c>
      <c r="J181" s="68" t="e">
        <v>#N/A</v>
      </c>
      <c r="K181" s="74"/>
      <c r="L181" s="74"/>
      <c r="M181" s="74"/>
      <c r="N181" s="74"/>
      <c r="O181" s="74"/>
      <c r="P181" s="74"/>
      <c r="Q181" s="74"/>
      <c r="R181" s="74"/>
      <c r="S181" s="74"/>
      <c r="T181" s="74"/>
      <c r="U181" s="74"/>
      <c r="V181" s="74"/>
      <c r="W181" s="74"/>
      <c r="X181" s="74"/>
      <c r="Y181" s="74"/>
      <c r="Z181" s="74"/>
    </row>
    <row r="182" spans="1:26" x14ac:dyDescent="0.25">
      <c r="A182" s="52" t="str">
        <f>CONCATENATE(C179," - ",D182,"%")</f>
        <v>Qtest (input) - 20%</v>
      </c>
      <c r="C182" s="123"/>
      <c r="D182" s="94">
        <v>20</v>
      </c>
      <c r="E182" s="64" t="e">
        <v>#N/A</v>
      </c>
      <c r="F182" s="64" t="e">
        <v>#N/A</v>
      </c>
      <c r="G182" s="64" t="e">
        <v>#N/A</v>
      </c>
      <c r="H182" s="64" t="e">
        <v>#N/A</v>
      </c>
      <c r="I182" s="64" t="e">
        <v>#N/A</v>
      </c>
      <c r="J182" s="68" t="e">
        <v>#N/A</v>
      </c>
      <c r="K182" s="74"/>
      <c r="L182" s="74"/>
      <c r="M182" s="74"/>
      <c r="N182" s="74"/>
      <c r="O182" s="74"/>
      <c r="P182" s="74"/>
      <c r="Q182" s="74"/>
      <c r="R182" s="74"/>
      <c r="S182" s="74"/>
      <c r="T182" s="74"/>
      <c r="U182" s="74"/>
      <c r="V182" s="74"/>
      <c r="W182" s="74"/>
      <c r="X182" s="74"/>
      <c r="Y182" s="74"/>
      <c r="Z182" s="74"/>
    </row>
    <row r="183" spans="1:26" x14ac:dyDescent="0.25">
      <c r="A183" s="52" t="str">
        <f>CONCATENATE(C179," - ",D183,"%")</f>
        <v>Qtest (input) - 23%</v>
      </c>
      <c r="C183" s="123"/>
      <c r="D183" s="94">
        <v>23</v>
      </c>
      <c r="E183" s="64">
        <v>1.5920491247990163</v>
      </c>
      <c r="F183" s="64">
        <v>1.1619282300134413</v>
      </c>
      <c r="G183" s="64">
        <v>1.9227121850205673</v>
      </c>
      <c r="H183" s="64" t="e">
        <v>#N/A</v>
      </c>
      <c r="I183" s="64">
        <v>3.1575125659495153</v>
      </c>
      <c r="J183" s="68" t="e">
        <v>#N/A</v>
      </c>
      <c r="K183" s="74"/>
      <c r="L183" s="74"/>
      <c r="M183" s="74"/>
      <c r="N183" s="74"/>
      <c r="O183" s="74"/>
      <c r="P183" s="74"/>
      <c r="Q183" s="74"/>
      <c r="R183" s="74"/>
      <c r="S183" s="74"/>
      <c r="T183" s="74"/>
      <c r="U183" s="74"/>
      <c r="V183" s="74"/>
      <c r="W183" s="74"/>
      <c r="X183" s="74"/>
      <c r="Y183" s="74"/>
      <c r="Z183" s="74"/>
    </row>
    <row r="184" spans="1:26" x14ac:dyDescent="0.25">
      <c r="A184" s="52" t="str">
        <f>CONCATENATE(C179," - ",D184,"%")</f>
        <v>Qtest (input) - 30%</v>
      </c>
      <c r="C184" s="123"/>
      <c r="D184" s="94">
        <v>30</v>
      </c>
      <c r="E184" s="64" t="e">
        <v>#N/A</v>
      </c>
      <c r="F184" s="64" t="e">
        <v>#N/A</v>
      </c>
      <c r="G184" s="64" t="e">
        <v>#N/A</v>
      </c>
      <c r="H184" s="64" t="e">
        <v>#N/A</v>
      </c>
      <c r="I184" s="64" t="e">
        <v>#N/A</v>
      </c>
      <c r="J184" s="68" t="e">
        <v>#N/A</v>
      </c>
      <c r="K184" s="74"/>
      <c r="L184" s="74"/>
      <c r="M184" s="74"/>
      <c r="N184" s="74"/>
      <c r="O184" s="74"/>
      <c r="P184" s="74"/>
      <c r="Q184" s="74"/>
      <c r="R184" s="74"/>
      <c r="S184" s="74"/>
      <c r="T184" s="74"/>
      <c r="U184" s="74"/>
      <c r="V184" s="74"/>
      <c r="W184" s="74"/>
      <c r="X184" s="74"/>
      <c r="Y184" s="74"/>
      <c r="Z184" s="74"/>
    </row>
    <row r="185" spans="1:26" x14ac:dyDescent="0.25">
      <c r="A185" s="52" t="str">
        <f>CONCATENATE(C179," - ",D185,"%")</f>
        <v>Qtest (input) - 40%</v>
      </c>
      <c r="C185" s="123"/>
      <c r="D185" s="94">
        <v>40</v>
      </c>
      <c r="E185" s="64">
        <v>1.5089049812868323</v>
      </c>
      <c r="F185" s="64">
        <v>1.0850610788782908</v>
      </c>
      <c r="G185" s="64">
        <v>1.8137257262819872</v>
      </c>
      <c r="H185" s="64" t="e">
        <v>#N/A</v>
      </c>
      <c r="I185" s="64">
        <v>3.063564696342632</v>
      </c>
      <c r="J185" s="68" t="e">
        <v>#N/A</v>
      </c>
      <c r="K185" s="74"/>
      <c r="L185" s="74"/>
      <c r="M185" s="74"/>
      <c r="N185" s="74"/>
      <c r="O185" s="74"/>
      <c r="P185" s="74"/>
      <c r="Q185" s="74"/>
      <c r="R185" s="74"/>
      <c r="S185" s="74"/>
      <c r="T185" s="74"/>
      <c r="U185" s="74"/>
      <c r="V185" s="74"/>
      <c r="W185" s="74"/>
      <c r="X185" s="74"/>
      <c r="Y185" s="74"/>
      <c r="Z185" s="74"/>
    </row>
    <row r="186" spans="1:26" x14ac:dyDescent="0.25">
      <c r="A186" s="52" t="str">
        <f>CONCATENATE(C179," - ",D186,"%")</f>
        <v>Qtest (input) - 50%</v>
      </c>
      <c r="C186" s="123"/>
      <c r="D186" s="94">
        <v>50</v>
      </c>
      <c r="E186" s="64" t="e">
        <v>#N/A</v>
      </c>
      <c r="F186" s="64" t="e">
        <v>#N/A</v>
      </c>
      <c r="G186" s="64" t="e">
        <v>#N/A</v>
      </c>
      <c r="H186" s="64" t="e">
        <v>#N/A</v>
      </c>
      <c r="I186" s="64" t="e">
        <v>#N/A</v>
      </c>
      <c r="J186" s="68" t="e">
        <v>#N/A</v>
      </c>
      <c r="K186" s="74"/>
      <c r="L186" s="74"/>
      <c r="M186" s="74"/>
      <c r="N186" s="74"/>
      <c r="O186" s="74"/>
      <c r="P186" s="74"/>
      <c r="Q186" s="74"/>
      <c r="R186" s="74"/>
      <c r="S186" s="74"/>
      <c r="T186" s="74"/>
      <c r="U186" s="74"/>
      <c r="V186" s="74"/>
      <c r="W186" s="74"/>
      <c r="X186" s="74"/>
      <c r="Y186" s="74"/>
      <c r="Z186" s="74"/>
    </row>
    <row r="187" spans="1:26" ht="15.75" thickBot="1" x14ac:dyDescent="0.3">
      <c r="A187" s="52" t="str">
        <f>CONCATENATE(C179," - ",D187,"%")</f>
        <v>Qtest (input) - 60%</v>
      </c>
      <c r="C187" s="124"/>
      <c r="D187" s="95">
        <v>60</v>
      </c>
      <c r="E187" s="116" t="e">
        <v>#N/A</v>
      </c>
      <c r="F187" s="116" t="e">
        <v>#N/A</v>
      </c>
      <c r="G187" s="116" t="e">
        <v>#N/A</v>
      </c>
      <c r="H187" s="116" t="e">
        <v>#N/A</v>
      </c>
      <c r="I187" s="116" t="e">
        <v>#N/A</v>
      </c>
      <c r="J187" s="112" t="e">
        <v>#N/A</v>
      </c>
      <c r="K187" s="74"/>
      <c r="L187" s="74"/>
      <c r="M187" s="74"/>
      <c r="N187" s="74"/>
      <c r="O187" s="74"/>
      <c r="P187" s="74"/>
      <c r="Q187" s="74"/>
      <c r="R187" s="74"/>
      <c r="S187" s="74"/>
      <c r="T187" s="74"/>
      <c r="U187" s="74"/>
      <c r="V187" s="74"/>
      <c r="W187" s="74"/>
      <c r="X187" s="74"/>
      <c r="Y187" s="74"/>
      <c r="Z187" s="74"/>
    </row>
    <row r="188" spans="1:26" ht="19.5" thickBot="1" x14ac:dyDescent="0.35">
      <c r="C188" s="40" t="str">
        <f>List!$B$11</f>
        <v>Flue gases temperatures</v>
      </c>
      <c r="D188" s="45" t="s">
        <v>195</v>
      </c>
      <c r="E188" s="41" t="e">
        <v>#N/A</v>
      </c>
      <c r="F188" s="41" t="e">
        <v>#N/A</v>
      </c>
      <c r="G188" s="41" t="e">
        <v>#N/A</v>
      </c>
      <c r="H188" s="41" t="e">
        <v>#N/A</v>
      </c>
      <c r="I188" s="41" t="e">
        <v>#N/A</v>
      </c>
      <c r="J188" s="41" t="e">
        <v>#N/A</v>
      </c>
      <c r="K188" s="73"/>
      <c r="L188" s="73"/>
      <c r="M188" s="73"/>
      <c r="N188" s="73"/>
      <c r="O188" s="73"/>
      <c r="P188" s="73"/>
      <c r="Q188" s="73"/>
      <c r="R188" s="73"/>
      <c r="S188" s="73"/>
      <c r="T188" s="73"/>
      <c r="U188" s="73"/>
      <c r="V188" s="73"/>
      <c r="W188" s="73"/>
      <c r="X188" s="73"/>
      <c r="Y188" s="73"/>
      <c r="Z188" s="73"/>
    </row>
    <row r="189" spans="1:26" x14ac:dyDescent="0.25">
      <c r="A189" s="52" t="str">
        <f>CONCATENATE(C188," - ",D189,"%")</f>
        <v>Flue gases temperatures - 0%</v>
      </c>
      <c r="C189" s="122" t="s">
        <v>124</v>
      </c>
      <c r="D189" s="11">
        <v>0</v>
      </c>
      <c r="E189" s="20" t="e">
        <v>#N/A</v>
      </c>
      <c r="F189" s="20" t="e">
        <v>#N/A</v>
      </c>
      <c r="G189" s="20" t="e">
        <v>#N/A</v>
      </c>
      <c r="H189" s="20" t="e">
        <v>#N/A</v>
      </c>
      <c r="I189" s="20" t="e">
        <v>#N/A</v>
      </c>
      <c r="J189" s="69" t="e">
        <v>#N/A</v>
      </c>
      <c r="K189" s="74"/>
      <c r="L189" s="74"/>
      <c r="M189" s="74"/>
      <c r="N189" s="74"/>
      <c r="O189" s="74"/>
      <c r="P189" s="74"/>
      <c r="Q189" s="74"/>
      <c r="R189" s="74"/>
      <c r="S189" s="74"/>
      <c r="T189" s="74"/>
      <c r="U189" s="74"/>
      <c r="V189" s="74"/>
      <c r="W189" s="74"/>
      <c r="X189" s="74"/>
      <c r="Y189" s="74"/>
      <c r="Z189" s="74"/>
    </row>
    <row r="190" spans="1:26" x14ac:dyDescent="0.25">
      <c r="A190" s="52" t="str">
        <f>CONCATENATE(C188," - ",D190,"%")</f>
        <v>Flue gases temperatures - 10%</v>
      </c>
      <c r="C190" s="123"/>
      <c r="D190" s="94">
        <v>10</v>
      </c>
      <c r="E190" s="64" t="e">
        <v>#N/A</v>
      </c>
      <c r="F190" s="64" t="e">
        <v>#N/A</v>
      </c>
      <c r="G190" s="64" t="e">
        <v>#N/A</v>
      </c>
      <c r="H190" s="64" t="e">
        <v>#N/A</v>
      </c>
      <c r="I190" s="64" t="e">
        <v>#N/A</v>
      </c>
      <c r="J190" s="68" t="e">
        <v>#N/A</v>
      </c>
      <c r="K190" s="74"/>
      <c r="L190" s="74"/>
      <c r="M190" s="74"/>
      <c r="N190" s="74"/>
      <c r="O190" s="74"/>
      <c r="P190" s="74"/>
      <c r="Q190" s="74"/>
      <c r="R190" s="74"/>
      <c r="S190" s="74"/>
      <c r="T190" s="74"/>
      <c r="U190" s="74"/>
      <c r="V190" s="74"/>
      <c r="W190" s="74"/>
      <c r="X190" s="74"/>
      <c r="Y190" s="74"/>
      <c r="Z190" s="74"/>
    </row>
    <row r="191" spans="1:26" x14ac:dyDescent="0.25">
      <c r="A191" s="52" t="str">
        <f>CONCATENATE(C188," - ",D191,"%")</f>
        <v>Flue gases temperatures - 20%</v>
      </c>
      <c r="C191" s="123"/>
      <c r="D191" s="94">
        <v>20</v>
      </c>
      <c r="E191" s="64" t="e">
        <v>#N/A</v>
      </c>
      <c r="F191" s="64" t="e">
        <v>#N/A</v>
      </c>
      <c r="G191" s="64" t="e">
        <v>#N/A</v>
      </c>
      <c r="H191" s="64" t="e">
        <v>#N/A</v>
      </c>
      <c r="I191" s="64" t="e">
        <v>#N/A</v>
      </c>
      <c r="J191" s="68" t="e">
        <v>#N/A</v>
      </c>
      <c r="K191" s="74"/>
      <c r="L191" s="74"/>
      <c r="M191" s="74"/>
      <c r="N191" s="74"/>
      <c r="O191" s="74"/>
      <c r="P191" s="74"/>
      <c r="Q191" s="74"/>
      <c r="R191" s="74"/>
      <c r="S191" s="74"/>
      <c r="T191" s="74"/>
      <c r="U191" s="74"/>
      <c r="V191" s="74"/>
      <c r="W191" s="74"/>
      <c r="X191" s="74"/>
      <c r="Y191" s="74"/>
      <c r="Z191" s="74"/>
    </row>
    <row r="192" spans="1:26" x14ac:dyDescent="0.25">
      <c r="A192" s="52" t="str">
        <f>CONCATENATE(C188," - ",D192,"%")</f>
        <v>Flue gases temperatures - 23%</v>
      </c>
      <c r="C192" s="123"/>
      <c r="D192" s="94">
        <v>23</v>
      </c>
      <c r="E192" s="64" t="e">
        <v>#N/A</v>
      </c>
      <c r="F192" s="64" t="e">
        <v>#N/A</v>
      </c>
      <c r="G192" s="64" t="e">
        <v>#N/A</v>
      </c>
      <c r="H192" s="64" t="e">
        <v>#N/A</v>
      </c>
      <c r="I192" s="64" t="e">
        <v>#N/A</v>
      </c>
      <c r="J192" s="68" t="e">
        <v>#N/A</v>
      </c>
      <c r="K192" s="74"/>
      <c r="L192" s="74"/>
      <c r="M192" s="74"/>
      <c r="N192" s="74"/>
      <c r="O192" s="74"/>
      <c r="P192" s="74"/>
      <c r="Q192" s="74"/>
      <c r="R192" s="74"/>
      <c r="S192" s="74"/>
      <c r="T192" s="74"/>
      <c r="U192" s="74"/>
      <c r="V192" s="74"/>
      <c r="W192" s="74"/>
      <c r="X192" s="74"/>
      <c r="Y192" s="74"/>
      <c r="Z192" s="74"/>
    </row>
    <row r="193" spans="1:26" x14ac:dyDescent="0.25">
      <c r="A193" s="52" t="str">
        <f>CONCATENATE(C188," - ",D193,"%")</f>
        <v>Flue gases temperatures - 30%</v>
      </c>
      <c r="C193" s="123"/>
      <c r="D193" s="94">
        <v>30</v>
      </c>
      <c r="E193" s="64" t="e">
        <v>#N/A</v>
      </c>
      <c r="F193" s="64" t="e">
        <v>#N/A</v>
      </c>
      <c r="G193" s="64" t="e">
        <v>#N/A</v>
      </c>
      <c r="H193" s="64" t="e">
        <v>#N/A</v>
      </c>
      <c r="I193" s="64" t="e">
        <v>#N/A</v>
      </c>
      <c r="J193" s="68" t="e">
        <v>#N/A</v>
      </c>
      <c r="K193" s="74"/>
      <c r="L193" s="74"/>
      <c r="M193" s="74"/>
      <c r="N193" s="74"/>
      <c r="O193" s="74"/>
      <c r="P193" s="74"/>
      <c r="Q193" s="74"/>
      <c r="R193" s="74"/>
      <c r="S193" s="74"/>
      <c r="T193" s="74"/>
      <c r="U193" s="74"/>
      <c r="V193" s="74"/>
      <c r="W193" s="74"/>
      <c r="X193" s="74"/>
      <c r="Y193" s="74"/>
      <c r="Z193" s="74"/>
    </row>
    <row r="194" spans="1:26" x14ac:dyDescent="0.25">
      <c r="A194" s="52" t="str">
        <f>CONCATENATE(C188," - ",D194,"%")</f>
        <v>Flue gases temperatures - 40%</v>
      </c>
      <c r="C194" s="123"/>
      <c r="D194" s="94">
        <v>40</v>
      </c>
      <c r="E194" s="64" t="e">
        <v>#N/A</v>
      </c>
      <c r="F194" s="64" t="e">
        <v>#N/A</v>
      </c>
      <c r="G194" s="64" t="e">
        <v>#N/A</v>
      </c>
      <c r="H194" s="64" t="e">
        <v>#N/A</v>
      </c>
      <c r="I194" s="64" t="e">
        <v>#N/A</v>
      </c>
      <c r="J194" s="68" t="e">
        <v>#N/A</v>
      </c>
      <c r="K194" s="74"/>
      <c r="L194" s="74"/>
      <c r="M194" s="74"/>
      <c r="N194" s="74"/>
      <c r="O194" s="74"/>
      <c r="P194" s="74"/>
      <c r="Q194" s="74"/>
      <c r="R194" s="74"/>
      <c r="S194" s="74"/>
      <c r="T194" s="74"/>
      <c r="U194" s="74"/>
      <c r="V194" s="74"/>
      <c r="W194" s="74"/>
      <c r="X194" s="74"/>
      <c r="Y194" s="74"/>
      <c r="Z194" s="74"/>
    </row>
    <row r="195" spans="1:26" x14ac:dyDescent="0.25">
      <c r="A195" s="52" t="str">
        <f>CONCATENATE(C188," - ",D195,"%")</f>
        <v>Flue gases temperatures - 50%</v>
      </c>
      <c r="C195" s="123"/>
      <c r="D195" s="94">
        <v>50</v>
      </c>
      <c r="E195" s="64" t="e">
        <v>#N/A</v>
      </c>
      <c r="F195" s="64" t="e">
        <v>#N/A</v>
      </c>
      <c r="G195" s="64" t="e">
        <v>#N/A</v>
      </c>
      <c r="H195" s="64" t="e">
        <v>#N/A</v>
      </c>
      <c r="I195" s="64" t="e">
        <v>#N/A</v>
      </c>
      <c r="J195" s="68" t="e">
        <v>#N/A</v>
      </c>
      <c r="K195" s="74"/>
      <c r="L195" s="74"/>
      <c r="M195" s="74"/>
      <c r="N195" s="74"/>
      <c r="O195" s="74"/>
      <c r="P195" s="74"/>
      <c r="Q195" s="74"/>
      <c r="R195" s="74"/>
      <c r="S195" s="74"/>
      <c r="T195" s="74"/>
      <c r="U195" s="74"/>
      <c r="V195" s="74"/>
      <c r="W195" s="74"/>
      <c r="X195" s="74"/>
      <c r="Y195" s="74"/>
      <c r="Z195" s="74"/>
    </row>
    <row r="196" spans="1:26" ht="15.75" thickBot="1" x14ac:dyDescent="0.3">
      <c r="A196" s="52" t="str">
        <f>CONCATENATE(C188," - ",D196,"%")</f>
        <v>Flue gases temperatures - 60%</v>
      </c>
      <c r="C196" s="124"/>
      <c r="D196" s="95">
        <v>60</v>
      </c>
      <c r="E196" s="116" t="e">
        <v>#N/A</v>
      </c>
      <c r="F196" s="116" t="e">
        <v>#N/A</v>
      </c>
      <c r="G196" s="116" t="e">
        <v>#N/A</v>
      </c>
      <c r="H196" s="116" t="e">
        <v>#N/A</v>
      </c>
      <c r="I196" s="116" t="e">
        <v>#N/A</v>
      </c>
      <c r="J196" s="112" t="e">
        <v>#N/A</v>
      </c>
      <c r="K196" s="74"/>
      <c r="L196" s="74"/>
      <c r="M196" s="74"/>
      <c r="N196" s="74"/>
      <c r="O196" s="74"/>
      <c r="P196" s="74"/>
      <c r="Q196" s="74"/>
      <c r="R196" s="74"/>
      <c r="S196" s="74"/>
      <c r="T196" s="74"/>
      <c r="U196" s="74"/>
      <c r="V196" s="74"/>
      <c r="W196" s="74"/>
      <c r="X196" s="74"/>
      <c r="Y196" s="74"/>
      <c r="Z196" s="74"/>
    </row>
    <row r="197" spans="1:26" ht="19.5" thickBot="1" x14ac:dyDescent="0.35">
      <c r="C197" s="40" t="str">
        <f>List!$B$9</f>
        <v>CO2 emissions</v>
      </c>
      <c r="D197" s="45" t="s">
        <v>196</v>
      </c>
      <c r="E197" s="41" t="e">
        <v>#N/A</v>
      </c>
      <c r="F197" s="41" t="e">
        <v>#N/A</v>
      </c>
      <c r="G197" s="41" t="e">
        <v>#N/A</v>
      </c>
      <c r="H197" s="41" t="e">
        <v>#N/A</v>
      </c>
      <c r="I197" s="41" t="e">
        <v>#N/A</v>
      </c>
      <c r="J197" s="41" t="e">
        <v>#N/A</v>
      </c>
      <c r="K197" s="73"/>
      <c r="L197" s="73"/>
      <c r="M197" s="73"/>
      <c r="N197" s="73"/>
      <c r="O197" s="73"/>
      <c r="P197" s="73"/>
      <c r="Q197" s="73"/>
      <c r="R197" s="73"/>
      <c r="S197" s="73"/>
      <c r="T197" s="73"/>
      <c r="U197" s="73"/>
      <c r="V197" s="73"/>
      <c r="W197" s="73"/>
      <c r="X197" s="73"/>
      <c r="Y197" s="73"/>
      <c r="Z197" s="73"/>
    </row>
    <row r="198" spans="1:26" x14ac:dyDescent="0.25">
      <c r="A198" s="52" t="str">
        <f>CONCATENATE(C197," - ",D198,"%")</f>
        <v>CO2 emissions - 0%</v>
      </c>
      <c r="C198" s="122" t="s">
        <v>124</v>
      </c>
      <c r="D198" s="11">
        <v>0</v>
      </c>
      <c r="E198" s="20">
        <v>2.9145431518554688</v>
      </c>
      <c r="F198" s="20">
        <v>1.4971637725830078</v>
      </c>
      <c r="G198" s="20">
        <v>1.9846725463867188</v>
      </c>
      <c r="H198" s="20" t="e">
        <v>#N/A</v>
      </c>
      <c r="I198" s="20">
        <v>0.35</v>
      </c>
      <c r="J198" s="69" t="e">
        <v>#N/A</v>
      </c>
      <c r="K198" s="74"/>
      <c r="L198" s="74"/>
      <c r="M198" s="74"/>
      <c r="N198" s="74"/>
      <c r="O198" s="74"/>
      <c r="P198" s="74"/>
      <c r="Q198" s="74"/>
      <c r="R198" s="74"/>
      <c r="S198" s="74"/>
      <c r="T198" s="74"/>
      <c r="U198" s="74"/>
      <c r="V198" s="74"/>
      <c r="W198" s="74"/>
      <c r="X198" s="74"/>
      <c r="Y198" s="74"/>
      <c r="Z198" s="74"/>
    </row>
    <row r="199" spans="1:26" x14ac:dyDescent="0.25">
      <c r="A199" s="52" t="str">
        <f>CONCATENATE(C197," - ",D199,"%")</f>
        <v>CO2 emissions - 10%</v>
      </c>
      <c r="C199" s="123"/>
      <c r="D199" s="94">
        <v>10</v>
      </c>
      <c r="E199" s="64" t="e">
        <v>#N/A</v>
      </c>
      <c r="F199" s="64" t="e">
        <v>#N/A</v>
      </c>
      <c r="G199" s="64" t="e">
        <v>#N/A</v>
      </c>
      <c r="H199" s="64" t="e">
        <v>#N/A</v>
      </c>
      <c r="I199" s="64" t="e">
        <v>#N/A</v>
      </c>
      <c r="J199" s="68" t="e">
        <v>#N/A</v>
      </c>
      <c r="K199" s="74"/>
      <c r="L199" s="74"/>
      <c r="M199" s="74"/>
      <c r="N199" s="74"/>
      <c r="O199" s="74"/>
      <c r="P199" s="74"/>
      <c r="Q199" s="74"/>
      <c r="R199" s="74"/>
      <c r="S199" s="74"/>
      <c r="T199" s="74"/>
      <c r="U199" s="74"/>
      <c r="V199" s="74"/>
      <c r="W199" s="74"/>
      <c r="X199" s="74"/>
      <c r="Y199" s="74"/>
      <c r="Z199" s="74"/>
    </row>
    <row r="200" spans="1:26" x14ac:dyDescent="0.25">
      <c r="A200" s="52" t="str">
        <f>CONCATENATE(C197," - ",D200,"%")</f>
        <v>CO2 emissions - 20%</v>
      </c>
      <c r="C200" s="123"/>
      <c r="D200" s="94">
        <v>20</v>
      </c>
      <c r="E200" s="64" t="e">
        <v>#N/A</v>
      </c>
      <c r="F200" s="64" t="e">
        <v>#N/A</v>
      </c>
      <c r="G200" s="64" t="e">
        <v>#N/A</v>
      </c>
      <c r="H200" s="64" t="e">
        <v>#N/A</v>
      </c>
      <c r="I200" s="64" t="e">
        <v>#N/A</v>
      </c>
      <c r="J200" s="68" t="e">
        <v>#N/A</v>
      </c>
      <c r="K200" s="74"/>
      <c r="L200" s="74"/>
      <c r="M200" s="74"/>
      <c r="N200" s="74"/>
      <c r="O200" s="74"/>
      <c r="P200" s="74"/>
      <c r="Q200" s="74"/>
      <c r="R200" s="74"/>
      <c r="S200" s="74"/>
      <c r="T200" s="74"/>
      <c r="U200" s="74"/>
      <c r="V200" s="74"/>
      <c r="W200" s="74"/>
      <c r="X200" s="74"/>
      <c r="Y200" s="74"/>
      <c r="Z200" s="74"/>
    </row>
    <row r="201" spans="1:26" x14ac:dyDescent="0.25">
      <c r="A201" s="52" t="str">
        <f>CONCATENATE(C197," - ",D201,"%")</f>
        <v>CO2 emissions - 23%</v>
      </c>
      <c r="C201" s="123"/>
      <c r="D201" s="94">
        <v>23</v>
      </c>
      <c r="E201" s="64">
        <v>2.6431179046630859</v>
      </c>
      <c r="F201" s="64">
        <v>1.5161561965942383</v>
      </c>
      <c r="G201" s="64">
        <v>1.6544055938720703</v>
      </c>
      <c r="H201" s="64" t="e">
        <v>#N/A</v>
      </c>
      <c r="I201" s="64">
        <v>0.31900000000000001</v>
      </c>
      <c r="J201" s="68" t="e">
        <v>#N/A</v>
      </c>
      <c r="K201" s="74"/>
      <c r="L201" s="74"/>
      <c r="M201" s="74"/>
      <c r="N201" s="74"/>
      <c r="O201" s="74"/>
      <c r="P201" s="74"/>
      <c r="Q201" s="74"/>
      <c r="R201" s="74"/>
      <c r="S201" s="74"/>
      <c r="T201" s="74"/>
      <c r="U201" s="74"/>
      <c r="V201" s="74"/>
      <c r="W201" s="74"/>
      <c r="X201" s="74"/>
      <c r="Y201" s="74"/>
      <c r="Z201" s="74"/>
    </row>
    <row r="202" spans="1:26" x14ac:dyDescent="0.25">
      <c r="A202" s="52" t="str">
        <f>CONCATENATE(C197," - ",D202,"%")</f>
        <v>CO2 emissions - 30%</v>
      </c>
      <c r="C202" s="123"/>
      <c r="D202" s="94">
        <v>30</v>
      </c>
      <c r="E202" s="64" t="e">
        <v>#N/A</v>
      </c>
      <c r="F202" s="64" t="e">
        <v>#N/A</v>
      </c>
      <c r="G202" s="64" t="e">
        <v>#N/A</v>
      </c>
      <c r="H202" s="64" t="e">
        <v>#N/A</v>
      </c>
      <c r="I202" s="64" t="e">
        <v>#N/A</v>
      </c>
      <c r="J202" s="68" t="e">
        <v>#N/A</v>
      </c>
      <c r="K202" s="74"/>
      <c r="L202" s="74"/>
      <c r="M202" s="74"/>
      <c r="N202" s="74"/>
      <c r="O202" s="74"/>
      <c r="P202" s="74"/>
      <c r="Q202" s="74"/>
      <c r="R202" s="74"/>
      <c r="S202" s="74"/>
      <c r="T202" s="74"/>
      <c r="U202" s="74"/>
      <c r="V202" s="74"/>
      <c r="W202" s="74"/>
      <c r="X202" s="74"/>
      <c r="Y202" s="74"/>
      <c r="Z202" s="74"/>
    </row>
    <row r="203" spans="1:26" x14ac:dyDescent="0.25">
      <c r="A203" s="52" t="str">
        <f>CONCATENATE(C197," - ",D203,"%")</f>
        <v>CO2 emissions - 40%</v>
      </c>
      <c r="C203" s="123"/>
      <c r="D203" s="94">
        <v>40</v>
      </c>
      <c r="E203" s="64">
        <v>2.3653888702392578</v>
      </c>
      <c r="F203" s="64">
        <v>1.366572380065918</v>
      </c>
      <c r="G203" s="64">
        <v>1.5273046493530273</v>
      </c>
      <c r="H203" s="64" t="e">
        <v>#N/A</v>
      </c>
      <c r="I203" s="64">
        <v>0.29199999999999998</v>
      </c>
      <c r="J203" s="68" t="e">
        <v>#N/A</v>
      </c>
      <c r="K203" s="74"/>
      <c r="L203" s="74"/>
      <c r="M203" s="74"/>
      <c r="N203" s="74"/>
      <c r="O203" s="74"/>
      <c r="P203" s="74"/>
      <c r="Q203" s="74"/>
      <c r="R203" s="74"/>
      <c r="S203" s="74"/>
      <c r="T203" s="74"/>
      <c r="U203" s="74"/>
      <c r="V203" s="74"/>
      <c r="W203" s="74"/>
      <c r="X203" s="74"/>
      <c r="Y203" s="74"/>
      <c r="Z203" s="74"/>
    </row>
    <row r="204" spans="1:26" x14ac:dyDescent="0.25">
      <c r="A204" s="52" t="str">
        <f>CONCATENATE(C197," - ",D204,"%")</f>
        <v>CO2 emissions - 50%</v>
      </c>
      <c r="C204" s="123"/>
      <c r="D204" s="94">
        <v>50</v>
      </c>
      <c r="E204" s="64" t="e">
        <v>#N/A</v>
      </c>
      <c r="F204" s="64" t="e">
        <v>#N/A</v>
      </c>
      <c r="G204" s="64" t="e">
        <v>#N/A</v>
      </c>
      <c r="H204" s="64" t="e">
        <v>#N/A</v>
      </c>
      <c r="I204" s="64" t="e">
        <v>#N/A</v>
      </c>
      <c r="J204" s="68" t="e">
        <v>#N/A</v>
      </c>
      <c r="K204" s="74"/>
      <c r="L204" s="74"/>
      <c r="M204" s="74"/>
      <c r="N204" s="74"/>
      <c r="O204" s="74"/>
      <c r="P204" s="74"/>
      <c r="Q204" s="74"/>
      <c r="R204" s="74"/>
      <c r="S204" s="74"/>
      <c r="T204" s="74"/>
      <c r="U204" s="74"/>
      <c r="V204" s="74"/>
      <c r="W204" s="74"/>
      <c r="X204" s="74"/>
      <c r="Y204" s="74"/>
      <c r="Z204" s="74"/>
    </row>
    <row r="205" spans="1:26" ht="15.75" thickBot="1" x14ac:dyDescent="0.3">
      <c r="A205" s="52" t="str">
        <f>CONCATENATE(C197," - ",D205,"%")</f>
        <v>CO2 emissions - 60%</v>
      </c>
      <c r="C205" s="124"/>
      <c r="D205" s="95">
        <v>60</v>
      </c>
      <c r="E205" s="116" t="e">
        <v>#N/A</v>
      </c>
      <c r="F205" s="116" t="e">
        <v>#N/A</v>
      </c>
      <c r="G205" s="116" t="e">
        <v>#N/A</v>
      </c>
      <c r="H205" s="116" t="e">
        <v>#N/A</v>
      </c>
      <c r="I205" s="116" t="e">
        <v>#N/A</v>
      </c>
      <c r="J205" s="112" t="e">
        <v>#N/A</v>
      </c>
      <c r="K205" s="74"/>
      <c r="L205" s="74"/>
      <c r="M205" s="74"/>
      <c r="N205" s="74"/>
      <c r="O205" s="74"/>
      <c r="P205" s="74"/>
      <c r="Q205" s="74"/>
      <c r="R205" s="74"/>
      <c r="S205" s="74"/>
      <c r="T205" s="74"/>
      <c r="U205" s="74"/>
      <c r="V205" s="74"/>
      <c r="W205" s="74"/>
      <c r="X205" s="74"/>
      <c r="Y205" s="74"/>
      <c r="Z205" s="74"/>
    </row>
    <row r="206" spans="1:26" ht="19.5" thickBot="1" x14ac:dyDescent="0.35">
      <c r="C206" s="40" t="str">
        <f>List!$B$10</f>
        <v>O2 emissions</v>
      </c>
      <c r="D206" s="45" t="s">
        <v>196</v>
      </c>
      <c r="E206" s="41" t="e">
        <v>#N/A</v>
      </c>
      <c r="F206" s="41" t="e">
        <v>#N/A</v>
      </c>
      <c r="G206" s="41" t="e">
        <v>#N/A</v>
      </c>
      <c r="H206" s="41" t="e">
        <v>#N/A</v>
      </c>
      <c r="I206" s="41" t="e">
        <v>#N/A</v>
      </c>
      <c r="J206" s="41" t="e">
        <v>#N/A</v>
      </c>
      <c r="K206" s="73"/>
      <c r="L206" s="73"/>
      <c r="M206" s="73"/>
      <c r="N206" s="73"/>
      <c r="O206" s="73"/>
      <c r="P206" s="73"/>
      <c r="Q206" s="73"/>
      <c r="R206" s="73"/>
      <c r="S206" s="73"/>
      <c r="T206" s="73"/>
      <c r="U206" s="73"/>
      <c r="V206" s="73"/>
      <c r="W206" s="73"/>
      <c r="X206" s="73"/>
      <c r="Y206" s="73"/>
      <c r="Z206" s="73"/>
    </row>
    <row r="207" spans="1:26" x14ac:dyDescent="0.25">
      <c r="A207" s="52" t="str">
        <f>CONCATENATE(C206," - ",D207,"%")</f>
        <v>O2 emissions - 0%</v>
      </c>
      <c r="C207" s="122" t="s">
        <v>124</v>
      </c>
      <c r="D207" s="11">
        <v>0</v>
      </c>
      <c r="E207" s="20" t="e">
        <v>#N/A</v>
      </c>
      <c r="F207" s="20" t="e">
        <v>#N/A</v>
      </c>
      <c r="G207" s="20" t="e">
        <v>#N/A</v>
      </c>
      <c r="H207" s="20" t="e">
        <v>#N/A</v>
      </c>
      <c r="I207" s="20" t="e">
        <v>#N/A</v>
      </c>
      <c r="J207" s="69" t="e">
        <v>#N/A</v>
      </c>
      <c r="K207" s="74"/>
      <c r="L207" s="74"/>
      <c r="M207" s="74"/>
      <c r="N207" s="74"/>
      <c r="O207" s="74"/>
      <c r="P207" s="74"/>
      <c r="Q207" s="74"/>
      <c r="R207" s="74"/>
      <c r="S207" s="74"/>
      <c r="T207" s="74"/>
      <c r="U207" s="74"/>
      <c r="V207" s="74"/>
      <c r="W207" s="74"/>
      <c r="X207" s="74"/>
      <c r="Y207" s="74"/>
      <c r="Z207" s="74"/>
    </row>
    <row r="208" spans="1:26" x14ac:dyDescent="0.25">
      <c r="A208" s="52" t="str">
        <f>CONCATENATE(C206," - ",D208,"%")</f>
        <v>O2 emissions - 10%</v>
      </c>
      <c r="C208" s="123"/>
      <c r="D208" s="94">
        <v>10</v>
      </c>
      <c r="E208" s="64" t="e">
        <v>#N/A</v>
      </c>
      <c r="F208" s="64" t="e">
        <v>#N/A</v>
      </c>
      <c r="G208" s="64" t="e">
        <v>#N/A</v>
      </c>
      <c r="H208" s="64" t="e">
        <v>#N/A</v>
      </c>
      <c r="I208" s="64" t="e">
        <v>#N/A</v>
      </c>
      <c r="J208" s="68" t="e">
        <v>#N/A</v>
      </c>
      <c r="K208" s="74"/>
      <c r="L208" s="74"/>
      <c r="M208" s="74"/>
      <c r="N208" s="74"/>
      <c r="O208" s="74"/>
      <c r="P208" s="74"/>
      <c r="Q208" s="74"/>
      <c r="R208" s="74"/>
      <c r="S208" s="74"/>
      <c r="T208" s="74"/>
      <c r="U208" s="74"/>
      <c r="V208" s="74"/>
      <c r="W208" s="74"/>
      <c r="X208" s="74"/>
      <c r="Y208" s="74"/>
      <c r="Z208" s="74"/>
    </row>
    <row r="209" spans="1:26" x14ac:dyDescent="0.25">
      <c r="A209" s="52" t="str">
        <f>CONCATENATE(C206," - ",D209,"%")</f>
        <v>O2 emissions - 20%</v>
      </c>
      <c r="C209" s="123"/>
      <c r="D209" s="94">
        <v>20</v>
      </c>
      <c r="E209" s="64" t="e">
        <v>#N/A</v>
      </c>
      <c r="F209" s="64" t="e">
        <v>#N/A</v>
      </c>
      <c r="G209" s="64" t="e">
        <v>#N/A</v>
      </c>
      <c r="H209" s="64" t="e">
        <v>#N/A</v>
      </c>
      <c r="I209" s="64" t="e">
        <v>#N/A</v>
      </c>
      <c r="J209" s="68" t="e">
        <v>#N/A</v>
      </c>
      <c r="K209" s="74"/>
      <c r="L209" s="74"/>
      <c r="M209" s="74"/>
      <c r="N209" s="74"/>
      <c r="O209" s="74"/>
      <c r="P209" s="74"/>
      <c r="Q209" s="74"/>
      <c r="R209" s="74"/>
      <c r="S209" s="74"/>
      <c r="T209" s="74"/>
      <c r="U209" s="74"/>
      <c r="V209" s="74"/>
      <c r="W209" s="74"/>
      <c r="X209" s="74"/>
      <c r="Y209" s="74"/>
      <c r="Z209" s="74"/>
    </row>
    <row r="210" spans="1:26" x14ac:dyDescent="0.25">
      <c r="A210" s="52" t="str">
        <f>CONCATENATE(C206," - ",D210,"%")</f>
        <v>O2 emissions - 23%</v>
      </c>
      <c r="C210" s="123"/>
      <c r="D210" s="94">
        <v>23</v>
      </c>
      <c r="E210" s="64" t="e">
        <v>#N/A</v>
      </c>
      <c r="F210" s="64" t="e">
        <v>#N/A</v>
      </c>
      <c r="G210" s="64" t="e">
        <v>#N/A</v>
      </c>
      <c r="H210" s="64" t="e">
        <v>#N/A</v>
      </c>
      <c r="I210" s="64" t="e">
        <v>#N/A</v>
      </c>
      <c r="J210" s="68" t="e">
        <v>#N/A</v>
      </c>
      <c r="K210" s="74"/>
      <c r="L210" s="74"/>
      <c r="M210" s="74"/>
      <c r="N210" s="74"/>
      <c r="O210" s="74"/>
      <c r="P210" s="74"/>
      <c r="Q210" s="74"/>
      <c r="R210" s="74"/>
      <c r="S210" s="74"/>
      <c r="T210" s="74"/>
      <c r="U210" s="74"/>
      <c r="V210" s="74"/>
      <c r="W210" s="74"/>
      <c r="X210" s="74"/>
      <c r="Y210" s="74"/>
      <c r="Z210" s="74"/>
    </row>
    <row r="211" spans="1:26" x14ac:dyDescent="0.25">
      <c r="A211" s="52" t="str">
        <f>CONCATENATE(C206," - ",D211,"%")</f>
        <v>O2 emissions - 30%</v>
      </c>
      <c r="C211" s="123"/>
      <c r="D211" s="94">
        <v>30</v>
      </c>
      <c r="E211" s="64" t="e">
        <v>#N/A</v>
      </c>
      <c r="F211" s="64" t="e">
        <v>#N/A</v>
      </c>
      <c r="G211" s="64" t="e">
        <v>#N/A</v>
      </c>
      <c r="H211" s="64" t="e">
        <v>#N/A</v>
      </c>
      <c r="I211" s="64" t="e">
        <v>#N/A</v>
      </c>
      <c r="J211" s="68" t="e">
        <v>#N/A</v>
      </c>
      <c r="K211" s="74"/>
      <c r="L211" s="74"/>
      <c r="M211" s="74"/>
      <c r="N211" s="74"/>
      <c r="O211" s="74"/>
      <c r="P211" s="74"/>
      <c r="Q211" s="74"/>
      <c r="R211" s="74"/>
      <c r="S211" s="74"/>
      <c r="T211" s="74"/>
      <c r="U211" s="74"/>
      <c r="V211" s="74"/>
      <c r="W211" s="74"/>
      <c r="X211" s="74"/>
      <c r="Y211" s="74"/>
      <c r="Z211" s="74"/>
    </row>
    <row r="212" spans="1:26" x14ac:dyDescent="0.25">
      <c r="A212" s="52" t="str">
        <f>CONCATENATE(C206," - ",D212,"%")</f>
        <v>O2 emissions - 40%</v>
      </c>
      <c r="C212" s="123"/>
      <c r="D212" s="94">
        <v>40</v>
      </c>
      <c r="E212" s="64" t="e">
        <v>#N/A</v>
      </c>
      <c r="F212" s="64" t="e">
        <v>#N/A</v>
      </c>
      <c r="G212" s="64" t="e">
        <v>#N/A</v>
      </c>
      <c r="H212" s="64" t="e">
        <v>#N/A</v>
      </c>
      <c r="I212" s="64" t="e">
        <v>#N/A</v>
      </c>
      <c r="J212" s="68" t="e">
        <v>#N/A</v>
      </c>
      <c r="K212" s="74"/>
      <c r="L212" s="74"/>
      <c r="M212" s="74"/>
      <c r="N212" s="74"/>
      <c r="O212" s="74"/>
      <c r="P212" s="74"/>
      <c r="Q212" s="74"/>
      <c r="R212" s="74"/>
      <c r="S212" s="74"/>
      <c r="T212" s="74"/>
      <c r="U212" s="74"/>
      <c r="V212" s="74"/>
      <c r="W212" s="74"/>
      <c r="X212" s="74"/>
      <c r="Y212" s="74"/>
      <c r="Z212" s="74"/>
    </row>
    <row r="213" spans="1:26" x14ac:dyDescent="0.25">
      <c r="A213" s="52" t="str">
        <f>CONCATENATE(C206," - ",D213,"%")</f>
        <v>O2 emissions - 50%</v>
      </c>
      <c r="C213" s="123"/>
      <c r="D213" s="94">
        <v>50</v>
      </c>
      <c r="E213" s="64" t="e">
        <v>#N/A</v>
      </c>
      <c r="F213" s="64" t="e">
        <v>#N/A</v>
      </c>
      <c r="G213" s="64" t="e">
        <v>#N/A</v>
      </c>
      <c r="H213" s="64" t="e">
        <v>#N/A</v>
      </c>
      <c r="I213" s="64" t="e">
        <v>#N/A</v>
      </c>
      <c r="J213" s="68" t="e">
        <v>#N/A</v>
      </c>
      <c r="K213" s="74"/>
      <c r="L213" s="74"/>
      <c r="M213" s="74"/>
      <c r="N213" s="74"/>
      <c r="O213" s="74"/>
      <c r="P213" s="74"/>
      <c r="Q213" s="74"/>
      <c r="R213" s="74"/>
      <c r="S213" s="74"/>
      <c r="T213" s="74"/>
      <c r="U213" s="74"/>
      <c r="V213" s="74"/>
      <c r="W213" s="74"/>
      <c r="X213" s="74"/>
      <c r="Y213" s="74"/>
      <c r="Z213" s="74"/>
    </row>
    <row r="214" spans="1:26" ht="15.75" thickBot="1" x14ac:dyDescent="0.3">
      <c r="A214" s="52" t="str">
        <f>CONCATENATE(C206," - ",D214,"%")</f>
        <v>O2 emissions - 60%</v>
      </c>
      <c r="C214" s="124"/>
      <c r="D214" s="95">
        <v>60</v>
      </c>
      <c r="E214" s="116" t="e">
        <v>#N/A</v>
      </c>
      <c r="F214" s="116" t="e">
        <v>#N/A</v>
      </c>
      <c r="G214" s="116" t="e">
        <v>#N/A</v>
      </c>
      <c r="H214" s="116" t="e">
        <v>#N/A</v>
      </c>
      <c r="I214" s="116" t="e">
        <v>#N/A</v>
      </c>
      <c r="J214" s="112" t="e">
        <v>#N/A</v>
      </c>
      <c r="K214" s="74"/>
      <c r="L214" s="74"/>
      <c r="M214" s="74"/>
      <c r="N214" s="74"/>
      <c r="O214" s="74"/>
      <c r="P214" s="74"/>
      <c r="Q214" s="74"/>
      <c r="R214" s="74"/>
      <c r="S214" s="74"/>
      <c r="T214" s="74"/>
      <c r="U214" s="74"/>
      <c r="V214" s="74"/>
      <c r="W214" s="74"/>
      <c r="X214" s="74"/>
      <c r="Y214" s="74"/>
      <c r="Z214" s="74"/>
    </row>
    <row r="215" spans="1:26" ht="19.5" thickBot="1" x14ac:dyDescent="0.35">
      <c r="C215" s="40" t="str">
        <f>List!$B$12</f>
        <v>Unburnt UHC emissions</v>
      </c>
      <c r="D215" s="45" t="s">
        <v>193</v>
      </c>
      <c r="E215" s="41" t="e">
        <v>#N/A</v>
      </c>
      <c r="F215" s="41" t="e">
        <v>#N/A</v>
      </c>
      <c r="G215" s="41" t="e">
        <v>#N/A</v>
      </c>
      <c r="H215" s="41" t="e">
        <v>#N/A</v>
      </c>
      <c r="I215" s="41" t="e">
        <v>#N/A</v>
      </c>
      <c r="J215" s="41" t="e">
        <v>#N/A</v>
      </c>
      <c r="K215" s="73"/>
      <c r="L215" s="73"/>
      <c r="M215" s="73"/>
      <c r="N215" s="73"/>
      <c r="O215" s="73"/>
      <c r="P215" s="73"/>
      <c r="Q215" s="73"/>
      <c r="R215" s="73"/>
      <c r="S215" s="73"/>
      <c r="T215" s="73"/>
      <c r="U215" s="73"/>
      <c r="V215" s="73"/>
      <c r="W215" s="73"/>
      <c r="X215" s="73"/>
      <c r="Y215" s="73"/>
      <c r="Z215" s="73"/>
    </row>
    <row r="216" spans="1:26" x14ac:dyDescent="0.25">
      <c r="A216" s="52" t="str">
        <f>CONCATENATE(C215," - ",D216,"%")</f>
        <v>Unburnt UHC emissions - 0%</v>
      </c>
      <c r="C216" s="129" t="s">
        <v>124</v>
      </c>
      <c r="D216" s="11">
        <v>0</v>
      </c>
      <c r="E216" s="33" t="e">
        <v>#N/A</v>
      </c>
      <c r="F216" s="20" t="e">
        <v>#N/A</v>
      </c>
      <c r="G216" s="20" t="e">
        <v>#N/A</v>
      </c>
      <c r="H216" s="20" t="e">
        <v>#N/A</v>
      </c>
      <c r="I216" s="20" t="e">
        <v>#N/A</v>
      </c>
      <c r="J216" s="69" t="e">
        <v>#N/A</v>
      </c>
      <c r="K216" s="74"/>
      <c r="L216" s="74"/>
      <c r="M216" s="74"/>
      <c r="N216" s="74"/>
      <c r="O216" s="74"/>
      <c r="P216" s="74"/>
      <c r="Q216" s="74"/>
      <c r="R216" s="74"/>
      <c r="S216" s="74"/>
      <c r="T216" s="74"/>
      <c r="U216" s="74"/>
      <c r="V216" s="74"/>
      <c r="W216" s="74"/>
      <c r="X216" s="74"/>
      <c r="Y216" s="74"/>
      <c r="Z216" s="74"/>
    </row>
    <row r="217" spans="1:26" x14ac:dyDescent="0.25">
      <c r="A217" s="52" t="str">
        <f>CONCATENATE(C215," - ",D217,"%")</f>
        <v>Unburnt UHC emissions - 23%</v>
      </c>
      <c r="C217" s="130"/>
      <c r="D217" s="94">
        <v>23</v>
      </c>
      <c r="E217" s="34" t="e">
        <v>#N/A</v>
      </c>
      <c r="F217" s="64" t="e">
        <v>#N/A</v>
      </c>
      <c r="G217" s="64" t="e">
        <v>#N/A</v>
      </c>
      <c r="H217" s="64" t="e">
        <v>#N/A</v>
      </c>
      <c r="I217" s="64" t="e">
        <v>#N/A</v>
      </c>
      <c r="J217" s="68" t="e">
        <v>#N/A</v>
      </c>
      <c r="K217" s="74"/>
      <c r="L217" s="74"/>
      <c r="M217" s="74"/>
      <c r="N217" s="74"/>
      <c r="O217" s="74"/>
      <c r="P217" s="74"/>
      <c r="Q217" s="74"/>
      <c r="R217" s="74"/>
      <c r="S217" s="74"/>
      <c r="T217" s="74"/>
      <c r="U217" s="74"/>
      <c r="V217" s="74"/>
      <c r="W217" s="74"/>
      <c r="X217" s="74"/>
      <c r="Y217" s="74"/>
      <c r="Z217" s="74"/>
    </row>
    <row r="218" spans="1:26" x14ac:dyDescent="0.25">
      <c r="A218" s="52" t="str">
        <f>CONCATENATE(C215," - ",D218,"%")</f>
        <v>Unburnt UHC emissions - 40%</v>
      </c>
      <c r="C218" s="130"/>
      <c r="D218" s="94">
        <v>40</v>
      </c>
      <c r="E218" s="34" t="e">
        <v>#N/A</v>
      </c>
      <c r="F218" s="64" t="e">
        <v>#N/A</v>
      </c>
      <c r="G218" s="64" t="e">
        <v>#N/A</v>
      </c>
      <c r="H218" s="64" t="e">
        <v>#N/A</v>
      </c>
      <c r="I218" s="64" t="e">
        <v>#N/A</v>
      </c>
      <c r="J218" s="68" t="e">
        <v>#N/A</v>
      </c>
      <c r="K218" s="74"/>
      <c r="L218" s="74"/>
      <c r="M218" s="74"/>
      <c r="N218" s="74"/>
      <c r="O218" s="74"/>
      <c r="P218" s="74"/>
      <c r="Q218" s="74"/>
      <c r="R218" s="74"/>
      <c r="S218" s="74"/>
      <c r="T218" s="74"/>
      <c r="U218" s="74"/>
      <c r="V218" s="74"/>
      <c r="W218" s="74"/>
      <c r="X218" s="74"/>
      <c r="Y218" s="74"/>
      <c r="Z218" s="74"/>
    </row>
    <row r="219" spans="1:26" ht="15.75" thickBot="1" x14ac:dyDescent="0.3">
      <c r="A219" s="52" t="str">
        <f>CONCATENATE(C215," - ",D219,"%")</f>
        <v>Unburnt UHC emissions - 60%</v>
      </c>
      <c r="C219" s="131"/>
      <c r="D219" s="95">
        <v>60</v>
      </c>
      <c r="E219" s="117" t="e">
        <v>#N/A</v>
      </c>
      <c r="F219" s="116" t="e">
        <v>#N/A</v>
      </c>
      <c r="G219" s="116" t="e">
        <v>#N/A</v>
      </c>
      <c r="H219" s="116" t="e">
        <v>#N/A</v>
      </c>
      <c r="I219" s="116" t="e">
        <v>#N/A</v>
      </c>
      <c r="J219" s="112" t="e">
        <v>#N/A</v>
      </c>
      <c r="K219" s="74"/>
      <c r="L219" s="74"/>
      <c r="M219" s="74"/>
      <c r="N219" s="74"/>
      <c r="O219" s="74"/>
      <c r="P219" s="74"/>
      <c r="Q219" s="74"/>
      <c r="R219" s="74"/>
      <c r="S219" s="74"/>
      <c r="T219" s="74"/>
      <c r="U219" s="74"/>
      <c r="V219" s="74"/>
      <c r="W219" s="74"/>
      <c r="X219" s="74"/>
      <c r="Y219" s="74"/>
      <c r="Z219" s="74"/>
    </row>
    <row r="220" spans="1:26" ht="19.5" thickBot="1" x14ac:dyDescent="0.35">
      <c r="C220" s="40" t="str">
        <f>List!$B$13</f>
        <v>Unburnt H2 emissions</v>
      </c>
      <c r="D220" s="45" t="s">
        <v>193</v>
      </c>
      <c r="E220" s="41" t="e">
        <v>#N/A</v>
      </c>
      <c r="F220" s="41" t="e">
        <v>#N/A</v>
      </c>
      <c r="G220" s="41" t="e">
        <v>#N/A</v>
      </c>
      <c r="H220" s="41" t="e">
        <v>#N/A</v>
      </c>
      <c r="I220" s="41" t="e">
        <v>#N/A</v>
      </c>
      <c r="J220" s="41" t="e">
        <v>#N/A</v>
      </c>
      <c r="K220" s="73"/>
      <c r="L220" s="73"/>
      <c r="M220" s="73"/>
      <c r="N220" s="73"/>
      <c r="O220" s="73"/>
      <c r="P220" s="73"/>
      <c r="Q220" s="73"/>
      <c r="R220" s="73"/>
      <c r="S220" s="73"/>
      <c r="T220" s="73"/>
      <c r="U220" s="73"/>
      <c r="V220" s="73"/>
      <c r="W220" s="73"/>
      <c r="X220" s="73"/>
      <c r="Y220" s="73"/>
      <c r="Z220" s="73"/>
    </row>
    <row r="221" spans="1:26" x14ac:dyDescent="0.25">
      <c r="A221" s="52" t="str">
        <f>CONCATENATE(C220," - ",D221,"%")</f>
        <v>Unburnt H2 emissions - 0%</v>
      </c>
      <c r="C221" s="129" t="s">
        <v>124</v>
      </c>
      <c r="D221" s="11">
        <v>0</v>
      </c>
      <c r="E221" s="33" t="e">
        <v>#N/A</v>
      </c>
      <c r="F221" s="20" t="e">
        <v>#N/A</v>
      </c>
      <c r="G221" s="20" t="e">
        <v>#N/A</v>
      </c>
      <c r="H221" s="20" t="e">
        <v>#N/A</v>
      </c>
      <c r="I221" s="20" t="e">
        <v>#N/A</v>
      </c>
      <c r="J221" s="69" t="e">
        <v>#N/A</v>
      </c>
      <c r="K221" s="74"/>
      <c r="L221" s="74"/>
      <c r="M221" s="74"/>
      <c r="N221" s="74"/>
      <c r="O221" s="74"/>
      <c r="P221" s="74"/>
      <c r="Q221" s="74"/>
      <c r="R221" s="74"/>
      <c r="S221" s="74"/>
      <c r="T221" s="74"/>
      <c r="U221" s="74"/>
      <c r="V221" s="74"/>
      <c r="W221" s="74"/>
      <c r="X221" s="74"/>
      <c r="Y221" s="74"/>
      <c r="Z221" s="74"/>
    </row>
    <row r="222" spans="1:26" x14ac:dyDescent="0.25">
      <c r="A222" s="52" t="str">
        <f>CONCATENATE(C220," - ",D222,"%")</f>
        <v>Unburnt H2 emissions - 23%</v>
      </c>
      <c r="C222" s="130"/>
      <c r="D222" s="94">
        <v>23</v>
      </c>
      <c r="E222" s="34" t="e">
        <v>#N/A</v>
      </c>
      <c r="F222" s="64" t="e">
        <v>#N/A</v>
      </c>
      <c r="G222" s="64" t="e">
        <v>#N/A</v>
      </c>
      <c r="H222" s="64" t="e">
        <v>#N/A</v>
      </c>
      <c r="I222" s="64" t="e">
        <v>#N/A</v>
      </c>
      <c r="J222" s="68" t="e">
        <v>#N/A</v>
      </c>
      <c r="K222" s="74"/>
      <c r="L222" s="74"/>
      <c r="M222" s="74"/>
      <c r="N222" s="74"/>
      <c r="O222" s="74"/>
      <c r="P222" s="74"/>
      <c r="Q222" s="74"/>
      <c r="R222" s="74"/>
      <c r="S222" s="74"/>
      <c r="T222" s="74"/>
      <c r="U222" s="74"/>
      <c r="V222" s="74"/>
      <c r="W222" s="74"/>
      <c r="X222" s="74"/>
      <c r="Y222" s="74"/>
      <c r="Z222" s="74"/>
    </row>
    <row r="223" spans="1:26" x14ac:dyDescent="0.25">
      <c r="A223" s="52" t="str">
        <f>CONCATENATE(C220," - ",D223,"%")</f>
        <v>Unburnt H2 emissions - 40%</v>
      </c>
      <c r="C223" s="130"/>
      <c r="D223" s="94">
        <v>40</v>
      </c>
      <c r="E223" s="34" t="e">
        <v>#N/A</v>
      </c>
      <c r="F223" s="64" t="e">
        <v>#N/A</v>
      </c>
      <c r="G223" s="64" t="e">
        <v>#N/A</v>
      </c>
      <c r="H223" s="64" t="e">
        <v>#N/A</v>
      </c>
      <c r="I223" s="64" t="e">
        <v>#N/A</v>
      </c>
      <c r="J223" s="68" t="e">
        <v>#N/A</v>
      </c>
      <c r="K223" s="74"/>
      <c r="L223" s="74"/>
      <c r="M223" s="74"/>
      <c r="N223" s="74"/>
      <c r="O223" s="74"/>
      <c r="P223" s="74"/>
      <c r="Q223" s="74"/>
      <c r="R223" s="74"/>
      <c r="S223" s="74"/>
      <c r="T223" s="74"/>
      <c r="U223" s="74"/>
      <c r="V223" s="74"/>
      <c r="W223" s="74"/>
      <c r="X223" s="74"/>
      <c r="Y223" s="74"/>
      <c r="Z223" s="74"/>
    </row>
    <row r="224" spans="1:26" ht="15.75" thickBot="1" x14ac:dyDescent="0.3">
      <c r="A224" s="52" t="str">
        <f>CONCATENATE(C220," - ",D224,"%")</f>
        <v>Unburnt H2 emissions - 60%</v>
      </c>
      <c r="C224" s="131"/>
      <c r="D224" s="95">
        <v>60</v>
      </c>
      <c r="E224" s="117" t="e">
        <v>#N/A</v>
      </c>
      <c r="F224" s="116" t="e">
        <v>#N/A</v>
      </c>
      <c r="G224" s="116" t="e">
        <v>#N/A</v>
      </c>
      <c r="H224" s="116" t="e">
        <v>#N/A</v>
      </c>
      <c r="I224" s="116" t="e">
        <v>#N/A</v>
      </c>
      <c r="J224" s="112" t="e">
        <v>#N/A</v>
      </c>
      <c r="K224" s="74"/>
      <c r="L224" s="74"/>
      <c r="M224" s="74"/>
      <c r="N224" s="74"/>
      <c r="O224" s="74"/>
      <c r="P224" s="74"/>
      <c r="Q224" s="74"/>
      <c r="R224" s="74"/>
      <c r="S224" s="74"/>
      <c r="T224" s="74"/>
      <c r="U224" s="74"/>
      <c r="V224" s="74"/>
      <c r="W224" s="74"/>
      <c r="X224" s="74"/>
      <c r="Y224" s="74"/>
      <c r="Z224" s="74"/>
    </row>
    <row r="225" spans="1:26" ht="19.5" thickBot="1" x14ac:dyDescent="0.35">
      <c r="C225" s="40" t="str">
        <f>List!$B$6</f>
        <v>Air Excess (Lambda)</v>
      </c>
      <c r="D225" s="45"/>
      <c r="E225" s="41" t="e">
        <v>#N/A</v>
      </c>
      <c r="F225" s="41" t="e">
        <v>#N/A</v>
      </c>
      <c r="G225" s="41" t="e">
        <v>#N/A</v>
      </c>
      <c r="H225" s="41" t="e">
        <v>#N/A</v>
      </c>
      <c r="I225" s="41" t="e">
        <v>#N/A</v>
      </c>
      <c r="J225" s="41" t="e">
        <v>#N/A</v>
      </c>
      <c r="K225" s="73"/>
      <c r="L225" s="73"/>
      <c r="M225" s="73"/>
      <c r="N225" s="73"/>
      <c r="O225" s="73"/>
      <c r="P225" s="73"/>
      <c r="Q225" s="73"/>
      <c r="R225" s="73"/>
      <c r="S225" s="73"/>
      <c r="T225" s="73"/>
      <c r="U225" s="73"/>
      <c r="V225" s="73"/>
      <c r="W225" s="73"/>
      <c r="X225" s="73"/>
      <c r="Y225" s="73"/>
      <c r="Z225" s="73"/>
    </row>
    <row r="226" spans="1:26" x14ac:dyDescent="0.25">
      <c r="A226" s="52" t="str">
        <f>CONCATENATE(C225," - ",D226,"%")</f>
        <v>Air Excess (Lambda) - 0%</v>
      </c>
      <c r="C226" s="122" t="s">
        <v>124</v>
      </c>
      <c r="D226" s="11">
        <v>0</v>
      </c>
      <c r="E226" s="20" t="e">
        <v>#N/A</v>
      </c>
      <c r="F226" s="20" t="e">
        <v>#N/A</v>
      </c>
      <c r="G226" s="20" t="e">
        <v>#N/A</v>
      </c>
      <c r="H226" s="20" t="e">
        <v>#N/A</v>
      </c>
      <c r="I226" s="20" t="e">
        <v>#N/A</v>
      </c>
      <c r="J226" s="69" t="e">
        <v>#N/A</v>
      </c>
      <c r="K226" s="74"/>
      <c r="L226" s="74"/>
      <c r="M226" s="74"/>
      <c r="N226" s="74"/>
      <c r="O226" s="74"/>
      <c r="P226" s="74"/>
      <c r="Q226" s="74"/>
      <c r="R226" s="74"/>
      <c r="S226" s="74"/>
      <c r="T226" s="74"/>
      <c r="U226" s="74"/>
      <c r="V226" s="74"/>
      <c r="W226" s="74"/>
      <c r="X226" s="74"/>
      <c r="Y226" s="74"/>
      <c r="Z226" s="74"/>
    </row>
    <row r="227" spans="1:26" x14ac:dyDescent="0.25">
      <c r="A227" s="52" t="str">
        <f>CONCATENATE(C225," - ",D227,"%")</f>
        <v>Air Excess (Lambda) - 10%</v>
      </c>
      <c r="C227" s="123"/>
      <c r="D227" s="94">
        <v>10</v>
      </c>
      <c r="E227" s="64" t="e">
        <v>#N/A</v>
      </c>
      <c r="F227" s="64" t="e">
        <v>#N/A</v>
      </c>
      <c r="G227" s="64" t="e">
        <v>#N/A</v>
      </c>
      <c r="H227" s="64" t="e">
        <v>#N/A</v>
      </c>
      <c r="I227" s="64" t="e">
        <v>#N/A</v>
      </c>
      <c r="J227" s="68" t="e">
        <v>#N/A</v>
      </c>
      <c r="K227" s="74"/>
      <c r="L227" s="74"/>
      <c r="M227" s="74"/>
      <c r="N227" s="74"/>
      <c r="O227" s="74"/>
      <c r="P227" s="74"/>
      <c r="Q227" s="74"/>
      <c r="R227" s="74"/>
      <c r="S227" s="74"/>
      <c r="T227" s="74"/>
      <c r="U227" s="74"/>
      <c r="V227" s="74"/>
      <c r="W227" s="74"/>
      <c r="X227" s="74"/>
      <c r="Y227" s="74"/>
      <c r="Z227" s="74"/>
    </row>
    <row r="228" spans="1:26" x14ac:dyDescent="0.25">
      <c r="A228" s="52" t="str">
        <f>CONCATENATE(C225," - ",D228,"%")</f>
        <v>Air Excess (Lambda) - 20%</v>
      </c>
      <c r="C228" s="123"/>
      <c r="D228" s="94">
        <v>20</v>
      </c>
      <c r="E228" s="64" t="e">
        <v>#N/A</v>
      </c>
      <c r="F228" s="64" t="e">
        <v>#N/A</v>
      </c>
      <c r="G228" s="64" t="e">
        <v>#N/A</v>
      </c>
      <c r="H228" s="64" t="e">
        <v>#N/A</v>
      </c>
      <c r="I228" s="64" t="e">
        <v>#N/A</v>
      </c>
      <c r="J228" s="68" t="e">
        <v>#N/A</v>
      </c>
      <c r="K228" s="74"/>
      <c r="L228" s="74"/>
      <c r="M228" s="74"/>
      <c r="N228" s="74"/>
      <c r="O228" s="74"/>
      <c r="P228" s="74"/>
      <c r="Q228" s="74"/>
      <c r="R228" s="74"/>
      <c r="S228" s="74"/>
      <c r="T228" s="74"/>
      <c r="U228" s="74"/>
      <c r="V228" s="74"/>
      <c r="W228" s="74"/>
      <c r="X228" s="74"/>
      <c r="Y228" s="74"/>
      <c r="Z228" s="74"/>
    </row>
    <row r="229" spans="1:26" x14ac:dyDescent="0.25">
      <c r="A229" s="52" t="str">
        <f>CONCATENATE(C225," - ",D229,"%")</f>
        <v>Air Excess (Lambda) - 23%</v>
      </c>
      <c r="C229" s="123"/>
      <c r="D229" s="94">
        <v>23</v>
      </c>
      <c r="E229" s="64" t="e">
        <v>#N/A</v>
      </c>
      <c r="F229" s="64" t="e">
        <v>#N/A</v>
      </c>
      <c r="G229" s="64" t="e">
        <v>#N/A</v>
      </c>
      <c r="H229" s="64" t="e">
        <v>#N/A</v>
      </c>
      <c r="I229" s="64" t="e">
        <v>#N/A</v>
      </c>
      <c r="J229" s="68" t="e">
        <v>#N/A</v>
      </c>
      <c r="K229" s="74"/>
      <c r="L229" s="74"/>
      <c r="M229" s="74"/>
      <c r="N229" s="74"/>
      <c r="O229" s="74"/>
      <c r="P229" s="74"/>
      <c r="Q229" s="74"/>
      <c r="R229" s="74"/>
      <c r="S229" s="74"/>
      <c r="T229" s="74"/>
      <c r="U229" s="74"/>
      <c r="V229" s="74"/>
      <c r="W229" s="74"/>
      <c r="X229" s="74"/>
      <c r="Y229" s="74"/>
      <c r="Z229" s="74"/>
    </row>
    <row r="230" spans="1:26" x14ac:dyDescent="0.25">
      <c r="A230" s="52" t="str">
        <f>CONCATENATE(C225," - ",D230,"%")</f>
        <v>Air Excess (Lambda) - 30%</v>
      </c>
      <c r="C230" s="123"/>
      <c r="D230" s="94">
        <v>30</v>
      </c>
      <c r="E230" s="64" t="e">
        <v>#N/A</v>
      </c>
      <c r="F230" s="64" t="e">
        <v>#N/A</v>
      </c>
      <c r="G230" s="64" t="e">
        <v>#N/A</v>
      </c>
      <c r="H230" s="64" t="e">
        <v>#N/A</v>
      </c>
      <c r="I230" s="64" t="e">
        <v>#N/A</v>
      </c>
      <c r="J230" s="68" t="e">
        <v>#N/A</v>
      </c>
      <c r="K230" s="74"/>
      <c r="L230" s="74"/>
      <c r="M230" s="74"/>
      <c r="N230" s="74"/>
      <c r="O230" s="74"/>
      <c r="P230" s="74"/>
      <c r="Q230" s="74"/>
      <c r="R230" s="74"/>
      <c r="S230" s="74"/>
      <c r="T230" s="74"/>
      <c r="U230" s="74"/>
      <c r="V230" s="74"/>
      <c r="W230" s="74"/>
      <c r="X230" s="74"/>
      <c r="Y230" s="74"/>
      <c r="Z230" s="74"/>
    </row>
    <row r="231" spans="1:26" x14ac:dyDescent="0.25">
      <c r="A231" s="52" t="str">
        <f>CONCATENATE(C225," - ",D231,"%")</f>
        <v>Air Excess (Lambda) - 40%</v>
      </c>
      <c r="C231" s="123"/>
      <c r="D231" s="94">
        <v>40</v>
      </c>
      <c r="E231" s="64" t="e">
        <v>#N/A</v>
      </c>
      <c r="F231" s="64" t="e">
        <v>#N/A</v>
      </c>
      <c r="G231" s="64" t="e">
        <v>#N/A</v>
      </c>
      <c r="H231" s="64" t="e">
        <v>#N/A</v>
      </c>
      <c r="I231" s="64" t="e">
        <v>#N/A</v>
      </c>
      <c r="J231" s="68" t="e">
        <v>#N/A</v>
      </c>
      <c r="K231" s="74"/>
      <c r="L231" s="74"/>
      <c r="M231" s="74"/>
      <c r="N231" s="74"/>
      <c r="O231" s="74"/>
      <c r="P231" s="74"/>
      <c r="Q231" s="74"/>
      <c r="R231" s="74"/>
      <c r="S231" s="74"/>
      <c r="T231" s="74"/>
      <c r="U231" s="74"/>
      <c r="V231" s="74"/>
      <c r="W231" s="74"/>
      <c r="X231" s="74"/>
      <c r="Y231" s="74"/>
      <c r="Z231" s="74"/>
    </row>
    <row r="232" spans="1:26" x14ac:dyDescent="0.25">
      <c r="A232" s="52" t="str">
        <f>CONCATENATE(C225," - ",D232,"%")</f>
        <v>Air Excess (Lambda) - 50%</v>
      </c>
      <c r="C232" s="123"/>
      <c r="D232" s="94">
        <v>50</v>
      </c>
      <c r="E232" s="64" t="e">
        <v>#N/A</v>
      </c>
      <c r="F232" s="64" t="e">
        <v>#N/A</v>
      </c>
      <c r="G232" s="64" t="e">
        <v>#N/A</v>
      </c>
      <c r="H232" s="64" t="e">
        <v>#N/A</v>
      </c>
      <c r="I232" s="64" t="e">
        <v>#N/A</v>
      </c>
      <c r="J232" s="68" t="e">
        <v>#N/A</v>
      </c>
      <c r="K232" s="74"/>
      <c r="L232" s="74"/>
      <c r="M232" s="74"/>
      <c r="N232" s="74"/>
      <c r="O232" s="74"/>
      <c r="P232" s="74"/>
      <c r="Q232" s="74"/>
      <c r="R232" s="74"/>
      <c r="S232" s="74"/>
      <c r="T232" s="74"/>
      <c r="U232" s="74"/>
      <c r="V232" s="74"/>
      <c r="W232" s="74"/>
      <c r="X232" s="74"/>
      <c r="Y232" s="74"/>
      <c r="Z232" s="74"/>
    </row>
    <row r="233" spans="1:26" ht="15.75" thickBot="1" x14ac:dyDescent="0.3">
      <c r="A233" s="52" t="str">
        <f>CONCATENATE(C225," - ",D233,"%")</f>
        <v>Air Excess (Lambda) - 60%</v>
      </c>
      <c r="C233" s="124"/>
      <c r="D233" s="95">
        <v>60</v>
      </c>
      <c r="E233" s="116" t="e">
        <v>#N/A</v>
      </c>
      <c r="F233" s="116" t="e">
        <v>#N/A</v>
      </c>
      <c r="G233" s="116" t="e">
        <v>#N/A</v>
      </c>
      <c r="H233" s="116" t="e">
        <v>#N/A</v>
      </c>
      <c r="I233" s="116" t="e">
        <v>#N/A</v>
      </c>
      <c r="J233" s="112" t="e">
        <v>#N/A</v>
      </c>
      <c r="K233" s="74"/>
      <c r="L233" s="74"/>
      <c r="M233" s="74"/>
      <c r="N233" s="74"/>
      <c r="O233" s="74"/>
      <c r="P233" s="74"/>
      <c r="Q233" s="74"/>
      <c r="R233" s="74"/>
      <c r="S233" s="74"/>
      <c r="T233" s="74"/>
      <c r="U233" s="74"/>
      <c r="V233" s="74"/>
      <c r="W233" s="74"/>
      <c r="X233" s="74"/>
      <c r="Y233" s="74"/>
      <c r="Z233" s="74"/>
    </row>
    <row r="234" spans="1:26" x14ac:dyDescent="0.25">
      <c r="O234" s="74"/>
      <c r="P234" s="74"/>
      <c r="Q234" s="74"/>
      <c r="R234" s="74"/>
      <c r="S234"/>
      <c r="T234"/>
      <c r="U234"/>
      <c r="V234"/>
      <c r="W234"/>
      <c r="X234"/>
      <c r="Y234"/>
      <c r="Z234"/>
    </row>
    <row r="235" spans="1:26" x14ac:dyDescent="0.25">
      <c r="O235" s="74"/>
      <c r="P235" s="74"/>
      <c r="Q235" s="74"/>
      <c r="R235" s="74"/>
      <c r="S235"/>
      <c r="T235"/>
      <c r="U235"/>
      <c r="V235"/>
      <c r="W235"/>
      <c r="X235"/>
      <c r="Y235"/>
      <c r="Z235"/>
    </row>
    <row r="236" spans="1:26" x14ac:dyDescent="0.25">
      <c r="O236" s="74"/>
      <c r="P236" s="74"/>
      <c r="Q236" s="74"/>
      <c r="R236" s="74"/>
      <c r="S236"/>
      <c r="T236"/>
      <c r="U236"/>
      <c r="V236"/>
      <c r="W236"/>
      <c r="X236"/>
      <c r="Y236"/>
      <c r="Z236"/>
    </row>
    <row r="237" spans="1:26" x14ac:dyDescent="0.25">
      <c r="O237" s="74"/>
      <c r="P237" s="74"/>
      <c r="Q237" s="74"/>
      <c r="R237" s="74"/>
      <c r="S237"/>
      <c r="T237"/>
      <c r="U237"/>
      <c r="V237"/>
      <c r="W237"/>
      <c r="X237"/>
      <c r="Y237"/>
      <c r="Z237"/>
    </row>
    <row r="238" spans="1:26" x14ac:dyDescent="0.25">
      <c r="O238" s="74"/>
      <c r="P238" s="74"/>
      <c r="Q238" s="74"/>
      <c r="R238" s="74"/>
      <c r="S238"/>
      <c r="T238"/>
      <c r="U238"/>
      <c r="V238"/>
      <c r="W238"/>
      <c r="X238"/>
      <c r="Y238"/>
      <c r="Z238"/>
    </row>
    <row r="239" spans="1:26" x14ac:dyDescent="0.25">
      <c r="O239" s="74"/>
      <c r="P239" s="74"/>
      <c r="Q239" s="74"/>
      <c r="R239" s="74"/>
      <c r="S239"/>
      <c r="T239"/>
      <c r="U239"/>
      <c r="V239"/>
      <c r="W239"/>
      <c r="X239"/>
      <c r="Y239"/>
      <c r="Z239"/>
    </row>
    <row r="240" spans="1:26" x14ac:dyDescent="0.25">
      <c r="O240" s="74"/>
      <c r="P240" s="74"/>
      <c r="Q240" s="74"/>
      <c r="R240" s="74"/>
      <c r="S240"/>
      <c r="T240"/>
      <c r="U240"/>
      <c r="V240"/>
      <c r="W240"/>
      <c r="X240"/>
      <c r="Y240"/>
      <c r="Z240"/>
    </row>
    <row r="241" spans="2:26" x14ac:dyDescent="0.25">
      <c r="B241" s="80"/>
      <c r="C241" s="81"/>
      <c r="D241" s="71"/>
      <c r="E241" s="74"/>
      <c r="F241" s="74"/>
      <c r="G241" s="74"/>
      <c r="H241" s="74"/>
      <c r="I241" s="74"/>
      <c r="J241" s="74"/>
      <c r="K241" s="74"/>
      <c r="L241" s="74"/>
      <c r="M241" s="74"/>
      <c r="N241" s="74"/>
      <c r="O241" s="74"/>
      <c r="P241" s="74"/>
      <c r="Q241" s="74"/>
      <c r="R241"/>
      <c r="S241"/>
      <c r="T241"/>
      <c r="U241"/>
      <c r="V241"/>
      <c r="W241"/>
      <c r="X241"/>
      <c r="Y241"/>
      <c r="Z241"/>
    </row>
    <row r="242" spans="2:26" x14ac:dyDescent="0.25">
      <c r="B242" s="80"/>
      <c r="C242" s="81"/>
      <c r="D242" s="71"/>
      <c r="E242" s="74"/>
      <c r="F242" s="74"/>
      <c r="G242" s="74"/>
      <c r="H242" s="74"/>
      <c r="I242" s="74"/>
      <c r="J242" s="74"/>
      <c r="K242" s="74"/>
      <c r="L242" s="74"/>
      <c r="M242" s="74"/>
      <c r="N242" s="74"/>
      <c r="O242" s="74"/>
      <c r="P242" s="74"/>
      <c r="Q242" s="74"/>
      <c r="R242"/>
      <c r="S242"/>
      <c r="T242"/>
      <c r="U242"/>
      <c r="V242"/>
      <c r="W242"/>
      <c r="X242"/>
      <c r="Y242"/>
      <c r="Z242"/>
    </row>
    <row r="243" spans="2:26" x14ac:dyDescent="0.25">
      <c r="B243" s="80"/>
      <c r="C243" s="81"/>
      <c r="D243" s="71"/>
      <c r="E243" s="74"/>
      <c r="F243" s="74"/>
      <c r="G243" s="74"/>
      <c r="H243" s="74"/>
      <c r="I243" s="74"/>
      <c r="J243" s="74"/>
      <c r="K243" s="74"/>
      <c r="L243" s="74"/>
      <c r="M243" s="74"/>
      <c r="N243" s="74"/>
      <c r="O243" s="74"/>
      <c r="P243" s="74"/>
      <c r="Q243" s="74"/>
      <c r="R243" s="74"/>
      <c r="S243"/>
      <c r="T243"/>
      <c r="U243"/>
      <c r="V243"/>
      <c r="W243"/>
      <c r="X243"/>
      <c r="Y243"/>
      <c r="Z243"/>
    </row>
    <row r="244" spans="2:26" ht="18" x14ac:dyDescent="0.25">
      <c r="B244" s="82"/>
      <c r="C244" s="81"/>
      <c r="D244" s="71"/>
      <c r="E244" s="74"/>
      <c r="F244" s="74"/>
      <c r="G244" s="74"/>
      <c r="H244" s="74"/>
      <c r="I244" s="74"/>
      <c r="J244" s="74"/>
      <c r="K244" s="74"/>
      <c r="L244" s="74"/>
      <c r="M244" s="74"/>
      <c r="N244" s="74"/>
      <c r="O244" s="74"/>
      <c r="P244" s="74"/>
      <c r="Q244" s="74"/>
      <c r="R244" s="74"/>
      <c r="S244"/>
      <c r="T244"/>
      <c r="U244"/>
      <c r="V244"/>
      <c r="W244"/>
      <c r="X244"/>
      <c r="Y244"/>
      <c r="Z244"/>
    </row>
    <row r="245" spans="2:26" ht="18.75" x14ac:dyDescent="0.3">
      <c r="B245" s="80"/>
      <c r="C245" s="83"/>
      <c r="D245" s="84"/>
      <c r="E245" s="73"/>
      <c r="F245" s="73"/>
      <c r="G245" s="73"/>
      <c r="H245" s="73"/>
      <c r="I245" s="73"/>
      <c r="J245" s="73"/>
      <c r="K245" s="73"/>
      <c r="L245" s="73"/>
      <c r="M245" s="73"/>
      <c r="N245" s="73"/>
      <c r="O245" s="73"/>
      <c r="P245" s="73"/>
      <c r="Q245" s="73"/>
      <c r="R245" s="73"/>
      <c r="S245" s="73"/>
      <c r="T245" s="73"/>
      <c r="U245" s="73"/>
      <c r="V245" s="73"/>
      <c r="W245" s="73"/>
      <c r="X245" s="73"/>
      <c r="Y245" s="73"/>
      <c r="Z245" s="73"/>
    </row>
    <row r="246" spans="2:26" x14ac:dyDescent="0.25">
      <c r="B246" s="80"/>
      <c r="C246" s="81"/>
      <c r="D246" s="71"/>
      <c r="E246" s="75"/>
      <c r="F246" s="74"/>
      <c r="G246" s="74"/>
      <c r="H246" s="75"/>
      <c r="I246" s="74"/>
      <c r="J246" s="74"/>
      <c r="K246" s="74"/>
      <c r="L246" s="74"/>
      <c r="M246" s="74"/>
      <c r="N246" s="74"/>
      <c r="O246" s="75"/>
      <c r="P246" s="74"/>
      <c r="Q246" s="75"/>
      <c r="R246" s="74"/>
      <c r="S246"/>
      <c r="T246"/>
      <c r="U246"/>
      <c r="V246"/>
      <c r="W246"/>
      <c r="X246"/>
      <c r="Y246"/>
      <c r="Z246"/>
    </row>
    <row r="247" spans="2:26" x14ac:dyDescent="0.25">
      <c r="B247" s="80"/>
      <c r="C247" s="81"/>
      <c r="D247" s="71"/>
      <c r="E247" s="75"/>
      <c r="F247" s="74"/>
      <c r="G247" s="74"/>
      <c r="H247" s="75"/>
      <c r="I247" s="74"/>
      <c r="J247" s="74"/>
      <c r="K247" s="74"/>
      <c r="L247" s="74"/>
      <c r="M247" s="74"/>
      <c r="N247" s="74"/>
      <c r="O247" s="75"/>
      <c r="P247" s="74"/>
      <c r="Q247" s="75"/>
      <c r="R247" s="74"/>
      <c r="S247" s="74"/>
      <c r="T247" s="74"/>
      <c r="U247" s="74"/>
      <c r="V247" s="74"/>
      <c r="W247" s="74"/>
      <c r="X247" s="74"/>
      <c r="Y247" s="74"/>
      <c r="Z247" s="74"/>
    </row>
    <row r="248" spans="2:26" x14ac:dyDescent="0.25">
      <c r="B248" s="80"/>
      <c r="C248" s="81"/>
      <c r="D248" s="71"/>
      <c r="E248" s="75"/>
      <c r="F248" s="74"/>
      <c r="G248" s="74"/>
      <c r="H248" s="75"/>
      <c r="I248" s="74"/>
      <c r="J248" s="74"/>
      <c r="K248" s="74"/>
      <c r="L248" s="74"/>
      <c r="M248" s="74"/>
      <c r="N248" s="74"/>
      <c r="O248" s="75"/>
      <c r="P248" s="74"/>
      <c r="Q248" s="75"/>
      <c r="R248" s="74"/>
      <c r="S248" s="74"/>
      <c r="T248" s="74"/>
      <c r="U248" s="74"/>
      <c r="V248" s="74"/>
      <c r="W248" s="74"/>
      <c r="X248" s="74"/>
      <c r="Y248" s="74"/>
      <c r="Z248" s="74"/>
    </row>
    <row r="249" spans="2:26" x14ac:dyDescent="0.25">
      <c r="B249" s="80"/>
      <c r="C249" s="81"/>
      <c r="D249" s="71"/>
      <c r="E249" s="74"/>
      <c r="F249" s="74"/>
      <c r="G249" s="74"/>
      <c r="H249" s="74"/>
      <c r="I249" s="74"/>
      <c r="J249" s="74"/>
      <c r="K249" s="74"/>
      <c r="L249" s="74"/>
      <c r="M249" s="74"/>
      <c r="N249" s="74"/>
      <c r="O249" s="74"/>
      <c r="P249" s="74"/>
      <c r="Q249" s="74"/>
      <c r="R249"/>
      <c r="S249"/>
      <c r="T249"/>
      <c r="U249"/>
      <c r="V249"/>
      <c r="W249"/>
      <c r="X249"/>
      <c r="Y249"/>
      <c r="Z249"/>
    </row>
    <row r="250" spans="2:26" ht="18.75" x14ac:dyDescent="0.3">
      <c r="B250" s="80"/>
      <c r="C250" s="83"/>
      <c r="D250" s="84"/>
      <c r="E250" s="73"/>
      <c r="F250" s="73"/>
      <c r="G250" s="73"/>
      <c r="H250" s="73"/>
      <c r="I250" s="73"/>
      <c r="J250" s="73"/>
      <c r="K250" s="73"/>
      <c r="L250" s="73"/>
      <c r="M250" s="73"/>
      <c r="N250" s="73"/>
      <c r="O250" s="73"/>
      <c r="P250" s="73"/>
      <c r="Q250" s="73"/>
      <c r="R250" s="73"/>
      <c r="S250" s="73"/>
      <c r="T250" s="73"/>
      <c r="U250" s="73"/>
      <c r="V250" s="73"/>
      <c r="W250" s="73"/>
      <c r="X250" s="73"/>
      <c r="Y250" s="73"/>
      <c r="Z250" s="73"/>
    </row>
    <row r="251" spans="2:26" x14ac:dyDescent="0.25">
      <c r="B251" s="80"/>
      <c r="C251" s="81"/>
      <c r="D251" s="71"/>
      <c r="E251" s="74"/>
      <c r="F251" s="74"/>
      <c r="G251" s="74"/>
      <c r="H251" s="74"/>
      <c r="I251" s="74"/>
      <c r="J251" s="74"/>
      <c r="K251" s="74"/>
      <c r="L251" s="74"/>
      <c r="M251" s="74"/>
      <c r="N251" s="74"/>
      <c r="O251" s="75"/>
      <c r="P251" s="75"/>
      <c r="Q251" s="74"/>
      <c r="R251"/>
      <c r="S251"/>
      <c r="T251"/>
      <c r="U251"/>
      <c r="V251"/>
      <c r="W251"/>
      <c r="X251"/>
      <c r="Y251"/>
      <c r="Z251"/>
    </row>
    <row r="252" spans="2:26" x14ac:dyDescent="0.25">
      <c r="B252" s="80"/>
      <c r="C252" s="81"/>
      <c r="D252" s="71"/>
      <c r="E252" s="74"/>
      <c r="F252" s="74"/>
      <c r="G252" s="74"/>
      <c r="H252" s="74"/>
      <c r="I252" s="74"/>
      <c r="J252" s="74"/>
      <c r="K252" s="74"/>
      <c r="L252" s="74"/>
      <c r="M252" s="74"/>
      <c r="N252" s="74"/>
      <c r="O252" s="75"/>
      <c r="P252" s="75"/>
      <c r="Q252" s="74"/>
      <c r="R252" s="74"/>
      <c r="S252" s="74"/>
      <c r="T252" s="74"/>
      <c r="U252" s="74"/>
      <c r="V252" s="74"/>
      <c r="W252" s="74"/>
      <c r="X252" s="74"/>
      <c r="Y252" s="74"/>
      <c r="Z252" s="74"/>
    </row>
    <row r="253" spans="2:26" x14ac:dyDescent="0.25">
      <c r="B253" s="80"/>
      <c r="C253" s="81"/>
      <c r="D253" s="71"/>
      <c r="E253" s="74"/>
      <c r="F253" s="74"/>
      <c r="G253" s="74"/>
      <c r="H253" s="74"/>
      <c r="I253" s="74"/>
      <c r="J253" s="74"/>
      <c r="K253" s="74"/>
      <c r="L253" s="74"/>
      <c r="M253" s="74"/>
      <c r="N253" s="74"/>
      <c r="O253" s="75"/>
      <c r="P253" s="75"/>
      <c r="Q253" s="74"/>
      <c r="R253" s="74"/>
      <c r="S253" s="74"/>
      <c r="T253" s="74"/>
      <c r="U253" s="74"/>
      <c r="V253" s="74"/>
      <c r="W253" s="74"/>
      <c r="X253" s="74"/>
      <c r="Y253" s="74"/>
      <c r="Z253" s="74"/>
    </row>
    <row r="254" spans="2:26" x14ac:dyDescent="0.25">
      <c r="B254" s="80"/>
      <c r="C254" s="81"/>
      <c r="D254" s="71"/>
      <c r="E254" s="74"/>
      <c r="F254" s="74"/>
      <c r="G254" s="74"/>
      <c r="H254" s="74"/>
      <c r="I254" s="74"/>
      <c r="J254" s="74"/>
      <c r="K254" s="74"/>
      <c r="L254" s="74"/>
      <c r="M254" s="74"/>
      <c r="N254" s="74"/>
      <c r="O254" s="74"/>
      <c r="P254" s="74"/>
      <c r="Q254" s="74"/>
      <c r="R254"/>
      <c r="S254"/>
      <c r="T254"/>
      <c r="U254"/>
      <c r="V254"/>
      <c r="W254"/>
      <c r="X254"/>
      <c r="Y254"/>
      <c r="Z254"/>
    </row>
    <row r="255" spans="2:26" ht="18.75" x14ac:dyDescent="0.3">
      <c r="B255" s="80"/>
      <c r="C255" s="83"/>
      <c r="D255" s="84"/>
      <c r="E255" s="73"/>
      <c r="F255" s="73"/>
      <c r="G255" s="73"/>
      <c r="H255" s="73"/>
      <c r="I255" s="73"/>
      <c r="J255" s="73"/>
      <c r="K255" s="73"/>
      <c r="L255" s="73"/>
      <c r="M255" s="73"/>
      <c r="N255" s="73"/>
      <c r="O255" s="73"/>
      <c r="P255" s="73"/>
      <c r="Q255" s="73"/>
      <c r="R255" s="73"/>
      <c r="S255" s="73"/>
      <c r="T255" s="73"/>
      <c r="U255" s="73"/>
      <c r="V255" s="73"/>
      <c r="W255" s="73"/>
      <c r="X255" s="73"/>
      <c r="Y255" s="73"/>
      <c r="Z255" s="73"/>
    </row>
    <row r="256" spans="2:26" x14ac:dyDescent="0.25">
      <c r="B256" s="80"/>
      <c r="C256" s="81"/>
      <c r="D256" s="71"/>
      <c r="E256" s="74"/>
      <c r="F256" s="74"/>
      <c r="G256" s="74"/>
      <c r="H256" s="74"/>
      <c r="I256" s="74"/>
      <c r="J256" s="74"/>
      <c r="K256" s="74"/>
      <c r="L256" s="74"/>
      <c r="M256" s="74"/>
      <c r="N256" s="74"/>
      <c r="O256" s="74"/>
      <c r="P256" s="74"/>
      <c r="Q256" s="74"/>
      <c r="R256"/>
      <c r="S256"/>
      <c r="T256"/>
      <c r="U256"/>
      <c r="V256"/>
      <c r="W256"/>
      <c r="X256"/>
      <c r="Y256"/>
      <c r="Z256"/>
    </row>
    <row r="257" spans="2:26" x14ac:dyDescent="0.25">
      <c r="B257" s="80"/>
      <c r="C257" s="81"/>
      <c r="D257" s="71"/>
      <c r="E257" s="74"/>
      <c r="F257" s="74"/>
      <c r="G257" s="74"/>
      <c r="H257" s="74"/>
      <c r="I257" s="74"/>
      <c r="J257" s="74"/>
      <c r="K257" s="74"/>
      <c r="L257" s="74"/>
      <c r="M257" s="74"/>
      <c r="N257" s="74"/>
      <c r="O257" s="74"/>
      <c r="P257" s="74"/>
      <c r="Q257" s="74"/>
      <c r="R257" s="76"/>
      <c r="S257" s="76"/>
      <c r="T257" s="76"/>
      <c r="U257" s="74"/>
      <c r="V257" s="74"/>
      <c r="W257" s="74"/>
      <c r="X257" s="74"/>
      <c r="Y257" s="74"/>
      <c r="Z257" s="74"/>
    </row>
    <row r="258" spans="2:26" x14ac:dyDescent="0.25">
      <c r="B258" s="80"/>
      <c r="C258" s="81"/>
      <c r="D258" s="71"/>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2:26" x14ac:dyDescent="0.25">
      <c r="B259" s="80"/>
      <c r="C259" s="81"/>
      <c r="D259" s="71"/>
      <c r="E259" s="74"/>
      <c r="F259" s="74"/>
      <c r="G259" s="74"/>
      <c r="H259" s="74"/>
      <c r="I259" s="74"/>
      <c r="J259" s="74"/>
      <c r="K259" s="74"/>
      <c r="L259" s="74"/>
      <c r="M259" s="74"/>
      <c r="N259" s="74"/>
      <c r="O259" s="74"/>
      <c r="P259" s="74"/>
      <c r="Q259" s="74"/>
      <c r="R259"/>
      <c r="S259"/>
      <c r="T259"/>
      <c r="U259"/>
      <c r="V259"/>
      <c r="W259"/>
      <c r="X259"/>
      <c r="Y259"/>
      <c r="Z259"/>
    </row>
    <row r="260" spans="2:26" x14ac:dyDescent="0.25">
      <c r="B260" s="80"/>
      <c r="C260" s="81"/>
      <c r="D260" s="71"/>
      <c r="E260" s="74"/>
      <c r="F260" s="74"/>
      <c r="G260" s="74"/>
      <c r="H260" s="74"/>
      <c r="I260" s="74"/>
      <c r="J260" s="74"/>
      <c r="K260" s="74"/>
      <c r="L260" s="74"/>
      <c r="M260" s="74"/>
      <c r="N260" s="74"/>
      <c r="O260" s="74"/>
      <c r="P260" s="74"/>
      <c r="Q260" s="74"/>
      <c r="R260"/>
      <c r="S260"/>
      <c r="T260"/>
      <c r="U260"/>
      <c r="V260"/>
      <c r="W260"/>
      <c r="X260"/>
      <c r="Y260"/>
      <c r="Z260"/>
    </row>
    <row r="261" spans="2:26" x14ac:dyDescent="0.25">
      <c r="B261" s="80"/>
      <c r="C261" s="81"/>
      <c r="D261" s="71"/>
      <c r="E261" s="74"/>
      <c r="F261" s="74"/>
      <c r="G261" s="74"/>
      <c r="H261" s="74"/>
      <c r="I261" s="74"/>
      <c r="J261" s="74"/>
      <c r="K261" s="74"/>
      <c r="L261" s="74"/>
      <c r="M261" s="74"/>
      <c r="N261" s="74"/>
      <c r="O261" s="74"/>
      <c r="P261" s="74"/>
      <c r="Q261" s="74"/>
      <c r="R261"/>
      <c r="S261"/>
      <c r="T261"/>
      <c r="U261"/>
      <c r="V261"/>
      <c r="W261"/>
      <c r="X261"/>
      <c r="Y261"/>
      <c r="Z261"/>
    </row>
    <row r="262" spans="2:26" x14ac:dyDescent="0.25">
      <c r="B262" s="80"/>
      <c r="C262" s="81"/>
      <c r="D262" s="71"/>
      <c r="E262" s="74"/>
      <c r="F262" s="74"/>
      <c r="G262" s="74"/>
      <c r="H262" s="74"/>
      <c r="I262" s="74"/>
      <c r="J262" s="74"/>
      <c r="K262" s="74"/>
      <c r="L262" s="74"/>
      <c r="M262" s="74"/>
      <c r="N262" s="74"/>
      <c r="O262" s="74"/>
      <c r="P262" s="74"/>
      <c r="Q262" s="74"/>
      <c r="R262"/>
      <c r="S262"/>
      <c r="T262"/>
      <c r="U262"/>
      <c r="V262"/>
      <c r="W262"/>
      <c r="X262"/>
      <c r="Y262"/>
      <c r="Z262"/>
    </row>
    <row r="263" spans="2:26" x14ac:dyDescent="0.25">
      <c r="B263" s="80"/>
      <c r="C263" s="81"/>
      <c r="D263" s="71"/>
      <c r="E263" s="74"/>
      <c r="F263" s="74"/>
      <c r="G263" s="74"/>
      <c r="H263" s="74"/>
      <c r="I263" s="74"/>
      <c r="J263" s="74"/>
      <c r="K263" s="74"/>
      <c r="L263" s="74"/>
      <c r="M263" s="74"/>
      <c r="N263" s="74"/>
      <c r="O263" s="74"/>
      <c r="P263" s="74"/>
      <c r="Q263" s="74"/>
      <c r="R263"/>
      <c r="S263"/>
      <c r="T263"/>
      <c r="U263"/>
      <c r="V263"/>
      <c r="W263"/>
      <c r="X263"/>
      <c r="Y263"/>
      <c r="Z263"/>
    </row>
    <row r="264" spans="2:26" x14ac:dyDescent="0.25">
      <c r="B264" s="80"/>
      <c r="C264" s="81"/>
      <c r="D264" s="71"/>
      <c r="E264" s="74"/>
      <c r="F264" s="74"/>
      <c r="G264" s="74"/>
      <c r="H264" s="74"/>
      <c r="I264" s="74"/>
      <c r="J264" s="74"/>
      <c r="K264" s="74"/>
      <c r="L264" s="74"/>
      <c r="M264" s="74"/>
      <c r="N264" s="74"/>
      <c r="O264" s="74"/>
      <c r="P264" s="74"/>
      <c r="Q264" s="74"/>
      <c r="R264"/>
      <c r="S264"/>
      <c r="T264"/>
      <c r="U264"/>
      <c r="V264"/>
      <c r="W264"/>
      <c r="X264"/>
      <c r="Y264"/>
      <c r="Z264"/>
    </row>
    <row r="265" spans="2:26" x14ac:dyDescent="0.25">
      <c r="B265" s="80"/>
      <c r="C265" s="81"/>
      <c r="D265" s="71"/>
      <c r="E265" s="74"/>
      <c r="F265" s="74"/>
      <c r="G265" s="74"/>
      <c r="H265" s="74"/>
      <c r="I265" s="74"/>
      <c r="J265" s="74"/>
      <c r="K265" s="74"/>
      <c r="L265" s="74"/>
      <c r="M265" s="74"/>
      <c r="N265" s="74"/>
      <c r="O265" s="74"/>
      <c r="P265" s="74"/>
      <c r="Q265" s="74"/>
      <c r="R265"/>
      <c r="S265"/>
      <c r="T265"/>
      <c r="U265"/>
      <c r="V265"/>
      <c r="W265"/>
      <c r="X265"/>
      <c r="Y265"/>
      <c r="Z265"/>
    </row>
    <row r="266" spans="2:26" ht="18" x14ac:dyDescent="0.25">
      <c r="B266" s="82"/>
      <c r="C266" s="81"/>
      <c r="D266" s="71"/>
      <c r="E266" s="74"/>
      <c r="F266" s="74"/>
      <c r="G266" s="74"/>
      <c r="H266" s="74"/>
      <c r="I266" s="74"/>
      <c r="J266" s="74"/>
      <c r="K266" s="74"/>
      <c r="L266" s="74"/>
      <c r="M266" s="74"/>
      <c r="N266" s="74"/>
      <c r="O266" s="74"/>
      <c r="P266" s="74"/>
      <c r="Q266" s="74"/>
      <c r="R266"/>
      <c r="S266"/>
      <c r="T266"/>
      <c r="U266"/>
      <c r="V266"/>
      <c r="W266"/>
      <c r="X266"/>
      <c r="Y266"/>
      <c r="Z266"/>
    </row>
    <row r="267" spans="2:26" ht="18.75" x14ac:dyDescent="0.3">
      <c r="B267"/>
      <c r="C267" s="83"/>
      <c r="D267" s="84"/>
      <c r="E267" s="73"/>
      <c r="F267" s="73"/>
      <c r="G267" s="73"/>
      <c r="H267" s="73"/>
      <c r="I267" s="73"/>
      <c r="J267" s="73"/>
      <c r="K267" s="73"/>
      <c r="L267" s="73"/>
      <c r="M267" s="73"/>
      <c r="N267" s="73"/>
      <c r="O267" s="73"/>
      <c r="P267" s="73"/>
      <c r="Q267" s="73"/>
      <c r="R267" s="73"/>
      <c r="S267" s="73"/>
      <c r="T267" s="73"/>
      <c r="U267" s="73"/>
      <c r="V267" s="73"/>
      <c r="W267" s="73"/>
      <c r="X267" s="73"/>
      <c r="Y267" s="73"/>
      <c r="Z267" s="73"/>
    </row>
    <row r="268" spans="2:26" x14ac:dyDescent="0.25">
      <c r="B268" s="80"/>
      <c r="C268" s="81"/>
      <c r="D268" s="71"/>
      <c r="E268" s="74"/>
      <c r="F268" s="75"/>
      <c r="G268" s="75"/>
      <c r="H268" s="75"/>
      <c r="I268" s="74"/>
      <c r="J268" s="74"/>
      <c r="K268" s="75"/>
      <c r="L268" s="75"/>
      <c r="M268" s="74"/>
      <c r="N268" s="74"/>
      <c r="O268" s="74"/>
      <c r="P268" s="75"/>
      <c r="Q268" s="75"/>
      <c r="R268" s="77"/>
      <c r="S268" s="77"/>
      <c r="T268" s="77"/>
      <c r="U268" s="74"/>
      <c r="V268" s="74"/>
      <c r="W268" s="74"/>
      <c r="X268" s="74"/>
      <c r="Y268" s="74"/>
      <c r="Z268" s="74"/>
    </row>
    <row r="269" spans="2:26" x14ac:dyDescent="0.25">
      <c r="B269" s="80"/>
      <c r="C269" s="81"/>
      <c r="D269" s="71"/>
      <c r="E269" s="74"/>
      <c r="F269" s="75"/>
      <c r="G269" s="75"/>
      <c r="H269" s="75"/>
      <c r="I269" s="74"/>
      <c r="J269" s="74"/>
      <c r="K269" s="75"/>
      <c r="L269" s="75"/>
      <c r="M269" s="74"/>
      <c r="N269" s="74"/>
      <c r="O269" s="74"/>
      <c r="P269" s="75"/>
      <c r="Q269" s="75"/>
      <c r="R269" s="77"/>
      <c r="S269" s="77"/>
      <c r="T269" s="77"/>
      <c r="U269" s="74"/>
      <c r="V269" s="74"/>
      <c r="W269" s="74"/>
      <c r="X269" s="74"/>
      <c r="Y269" s="74"/>
      <c r="Z269" s="74"/>
    </row>
    <row r="270" spans="2:26" x14ac:dyDescent="0.25">
      <c r="B270" s="80"/>
      <c r="C270" s="81"/>
      <c r="D270" s="71"/>
      <c r="E270" s="74"/>
      <c r="F270" s="75"/>
      <c r="G270" s="75"/>
      <c r="H270" s="75"/>
      <c r="I270" s="74"/>
      <c r="J270" s="74"/>
      <c r="K270" s="75"/>
      <c r="L270" s="75"/>
      <c r="M270" s="74"/>
      <c r="N270" s="74"/>
      <c r="O270" s="74"/>
      <c r="P270" s="75"/>
      <c r="Q270" s="75"/>
      <c r="R270" s="77"/>
      <c r="S270" s="77"/>
      <c r="T270" s="77"/>
      <c r="U270" s="74"/>
      <c r="V270" s="74"/>
      <c r="W270" s="74"/>
      <c r="X270" s="74"/>
      <c r="Y270" s="74"/>
      <c r="Z270" s="74"/>
    </row>
    <row r="271" spans="2:26" x14ac:dyDescent="0.25">
      <c r="B271" s="80"/>
      <c r="C271" s="81"/>
      <c r="D271" s="71"/>
      <c r="E271" s="74"/>
      <c r="F271" s="74"/>
      <c r="G271" s="74"/>
      <c r="H271" s="74"/>
      <c r="I271" s="74"/>
      <c r="J271" s="74"/>
      <c r="K271" s="74"/>
      <c r="L271" s="74"/>
      <c r="M271" s="74"/>
      <c r="N271" s="74"/>
      <c r="O271" s="74"/>
      <c r="P271" s="74"/>
      <c r="Q271" s="74"/>
      <c r="R271" s="77"/>
      <c r="S271" s="77"/>
      <c r="T271" s="77"/>
      <c r="U271" s="74"/>
      <c r="V271" s="74"/>
      <c r="W271" s="74"/>
      <c r="X271" s="74"/>
      <c r="Y271" s="74"/>
      <c r="Z271" s="74"/>
    </row>
    <row r="272" spans="2:26" ht="18.75" x14ac:dyDescent="0.3">
      <c r="B272" s="80"/>
      <c r="C272" s="83"/>
      <c r="D272" s="84"/>
      <c r="E272" s="73"/>
      <c r="F272" s="73"/>
      <c r="G272" s="73"/>
      <c r="H272" s="73"/>
      <c r="I272" s="73"/>
      <c r="J272" s="73"/>
      <c r="K272" s="73"/>
      <c r="L272" s="73"/>
      <c r="M272" s="73"/>
      <c r="N272" s="73"/>
      <c r="O272" s="73"/>
      <c r="P272" s="73"/>
      <c r="Q272" s="73"/>
      <c r="R272" s="73"/>
      <c r="S272" s="73"/>
      <c r="T272" s="73"/>
      <c r="U272" s="73"/>
      <c r="V272" s="73"/>
      <c r="W272" s="73"/>
      <c r="X272" s="73"/>
      <c r="Y272" s="73"/>
      <c r="Z272" s="73"/>
    </row>
    <row r="273" spans="2:26" x14ac:dyDescent="0.25">
      <c r="B273" s="80"/>
      <c r="C273" s="81"/>
      <c r="D273" s="71"/>
      <c r="E273" s="74"/>
      <c r="F273" s="75"/>
      <c r="G273" s="74"/>
      <c r="H273" s="75"/>
      <c r="I273" s="75"/>
      <c r="J273" s="74"/>
      <c r="K273" s="74"/>
      <c r="L273" s="74"/>
      <c r="M273" s="75"/>
      <c r="N273" s="74"/>
      <c r="O273" s="74"/>
      <c r="P273" s="74"/>
      <c r="Q273" s="74"/>
      <c r="R273" s="77"/>
      <c r="S273" s="77"/>
      <c r="T273" s="77"/>
      <c r="U273" s="74"/>
      <c r="V273" s="74"/>
      <c r="W273" s="74"/>
      <c r="X273" s="74"/>
      <c r="Y273" s="74"/>
      <c r="Z273" s="74"/>
    </row>
    <row r="274" spans="2:26" x14ac:dyDescent="0.25">
      <c r="B274" s="80"/>
      <c r="C274" s="81"/>
      <c r="D274" s="71"/>
      <c r="E274" s="74"/>
      <c r="F274" s="75"/>
      <c r="G274" s="74"/>
      <c r="H274" s="75"/>
      <c r="I274" s="75"/>
      <c r="J274" s="74"/>
      <c r="K274" s="74"/>
      <c r="L274" s="74"/>
      <c r="M274" s="75"/>
      <c r="N274" s="74"/>
      <c r="O274" s="74"/>
      <c r="P274" s="74"/>
      <c r="Q274" s="74"/>
      <c r="R274" s="77"/>
      <c r="S274" s="77"/>
      <c r="T274" s="77"/>
      <c r="U274" s="74"/>
      <c r="V274" s="74"/>
      <c r="W274" s="74"/>
      <c r="X274" s="74"/>
      <c r="Y274" s="74"/>
      <c r="Z274" s="74"/>
    </row>
    <row r="275" spans="2:26" x14ac:dyDescent="0.25">
      <c r="B275" s="80"/>
      <c r="C275" s="81"/>
      <c r="D275" s="71"/>
      <c r="E275" s="74"/>
      <c r="F275" s="75"/>
      <c r="G275" s="74"/>
      <c r="H275" s="75"/>
      <c r="I275" s="75"/>
      <c r="J275" s="74"/>
      <c r="K275" s="74"/>
      <c r="L275" s="74"/>
      <c r="M275" s="75"/>
      <c r="N275" s="74"/>
      <c r="O275" s="74"/>
      <c r="P275" s="74"/>
      <c r="Q275" s="74"/>
      <c r="R275" s="77"/>
      <c r="S275" s="77"/>
      <c r="T275" s="77"/>
      <c r="U275" s="74"/>
      <c r="V275" s="74"/>
      <c r="W275" s="74"/>
      <c r="X275" s="74"/>
      <c r="Y275" s="74"/>
      <c r="Z275" s="74"/>
    </row>
    <row r="276" spans="2:26" x14ac:dyDescent="0.25">
      <c r="B276" s="80"/>
      <c r="C276" s="81"/>
      <c r="D276" s="71"/>
      <c r="E276" s="74"/>
      <c r="F276" s="74"/>
      <c r="G276" s="74"/>
      <c r="H276" s="74"/>
      <c r="I276" s="74"/>
      <c r="J276" s="74"/>
      <c r="K276" s="74"/>
      <c r="L276" s="74"/>
      <c r="M276" s="74"/>
      <c r="N276" s="74"/>
      <c r="O276" s="74"/>
      <c r="P276" s="74"/>
      <c r="Q276" s="74"/>
      <c r="R276" s="77"/>
      <c r="S276" s="77"/>
      <c r="T276" s="77"/>
      <c r="U276" s="74"/>
      <c r="V276" s="74"/>
      <c r="W276" s="74"/>
      <c r="X276" s="74"/>
      <c r="Y276" s="74"/>
      <c r="Z276" s="74"/>
    </row>
    <row r="277" spans="2:26" ht="18.75" x14ac:dyDescent="0.3">
      <c r="B277" s="80"/>
      <c r="C277" s="83"/>
      <c r="D277" s="84"/>
      <c r="E277" s="73"/>
      <c r="F277" s="73"/>
      <c r="G277" s="73"/>
      <c r="H277" s="73"/>
      <c r="I277" s="73"/>
      <c r="J277" s="73"/>
      <c r="K277" s="73"/>
      <c r="L277" s="73"/>
      <c r="M277" s="73"/>
      <c r="N277" s="73"/>
      <c r="O277" s="73"/>
      <c r="P277" s="73"/>
      <c r="Q277" s="73"/>
      <c r="R277" s="73"/>
      <c r="S277" s="73"/>
      <c r="T277" s="73"/>
      <c r="U277" s="73"/>
      <c r="V277" s="73"/>
      <c r="W277" s="73"/>
      <c r="X277" s="73"/>
      <c r="Y277" s="73"/>
      <c r="Z277" s="73"/>
    </row>
    <row r="278" spans="2:26" x14ac:dyDescent="0.25">
      <c r="B278" s="80"/>
      <c r="C278" s="81"/>
      <c r="D278" s="71"/>
      <c r="E278" s="74"/>
      <c r="F278" s="74"/>
      <c r="G278" s="74"/>
      <c r="H278" s="74"/>
      <c r="I278" s="74"/>
      <c r="J278" s="74"/>
      <c r="K278" s="74"/>
      <c r="L278" s="74"/>
      <c r="M278" s="74"/>
      <c r="N278" s="74"/>
      <c r="O278" s="75"/>
      <c r="P278" s="74"/>
      <c r="Q278" s="74"/>
      <c r="R278" s="77"/>
      <c r="S278" s="77"/>
      <c r="T278" s="77"/>
      <c r="U278" s="74"/>
      <c r="V278" s="74"/>
      <c r="W278" s="74"/>
      <c r="X278" s="74"/>
      <c r="Y278" s="74"/>
      <c r="Z278" s="74"/>
    </row>
    <row r="279" spans="2:26" x14ac:dyDescent="0.25">
      <c r="B279" s="80"/>
      <c r="C279" s="81"/>
      <c r="D279" s="71"/>
      <c r="E279" s="74"/>
      <c r="F279" s="74"/>
      <c r="G279" s="74"/>
      <c r="H279" s="74"/>
      <c r="I279" s="74"/>
      <c r="J279" s="74"/>
      <c r="K279" s="74"/>
      <c r="L279" s="74"/>
      <c r="M279" s="74"/>
      <c r="N279" s="74"/>
      <c r="O279" s="75"/>
      <c r="P279" s="74"/>
      <c r="Q279" s="74"/>
      <c r="R279" s="77"/>
      <c r="S279" s="77"/>
      <c r="T279" s="77"/>
      <c r="U279" s="74"/>
      <c r="V279" s="74"/>
      <c r="W279" s="74"/>
      <c r="X279" s="74"/>
      <c r="Y279" s="74"/>
      <c r="Z279" s="74"/>
    </row>
    <row r="280" spans="2:26" x14ac:dyDescent="0.25">
      <c r="B280" s="80"/>
      <c r="C280" s="81"/>
      <c r="D280" s="71"/>
      <c r="E280" s="74"/>
      <c r="F280" s="74"/>
      <c r="G280" s="74"/>
      <c r="H280" s="74"/>
      <c r="I280" s="74"/>
      <c r="J280" s="74"/>
      <c r="K280" s="74"/>
      <c r="L280" s="74"/>
      <c r="M280" s="74"/>
      <c r="N280" s="74"/>
      <c r="O280" s="75"/>
      <c r="P280" s="74"/>
      <c r="Q280" s="74"/>
      <c r="R280" s="77"/>
      <c r="S280" s="77"/>
      <c r="T280" s="77"/>
      <c r="U280" s="74"/>
      <c r="V280" s="74"/>
      <c r="W280" s="74"/>
      <c r="X280" s="74"/>
      <c r="Y280" s="74"/>
      <c r="Z280" s="74"/>
    </row>
    <row r="281" spans="2:26" x14ac:dyDescent="0.25">
      <c r="B281" s="80"/>
      <c r="C281" s="81"/>
      <c r="D281" s="71"/>
      <c r="E281" s="74"/>
      <c r="F281" s="74"/>
      <c r="G281" s="74"/>
      <c r="H281" s="74"/>
      <c r="I281" s="74"/>
      <c r="J281" s="74"/>
      <c r="K281" s="74"/>
      <c r="L281" s="74"/>
      <c r="M281" s="74"/>
      <c r="N281" s="74"/>
      <c r="O281" s="74"/>
      <c r="P281" s="74"/>
      <c r="Q281" s="74"/>
      <c r="R281" s="77"/>
      <c r="S281"/>
      <c r="T281"/>
      <c r="U281"/>
      <c r="V281"/>
      <c r="W281"/>
      <c r="X281"/>
      <c r="Y281"/>
      <c r="Z281"/>
    </row>
    <row r="282" spans="2:26" x14ac:dyDescent="0.25">
      <c r="B282" s="80"/>
      <c r="C282" s="81"/>
      <c r="D282" s="71"/>
      <c r="E282" s="74"/>
      <c r="F282" s="74"/>
      <c r="G282" s="74"/>
      <c r="H282" s="74"/>
      <c r="I282" s="74"/>
      <c r="J282" s="74"/>
      <c r="K282" s="74"/>
      <c r="L282" s="74"/>
      <c r="M282" s="74"/>
      <c r="N282" s="74"/>
      <c r="O282" s="74"/>
      <c r="P282" s="74"/>
      <c r="Q282" s="74"/>
      <c r="R282" s="77"/>
      <c r="S282"/>
      <c r="T282"/>
      <c r="U282"/>
      <c r="V282"/>
      <c r="W282"/>
      <c r="X282"/>
      <c r="Y282"/>
      <c r="Z282"/>
    </row>
    <row r="283" spans="2:26" x14ac:dyDescent="0.25">
      <c r="B283" s="80"/>
      <c r="C283" s="81"/>
      <c r="D283" s="71"/>
      <c r="E283" s="74"/>
      <c r="F283" s="74"/>
      <c r="G283" s="74"/>
      <c r="H283" s="74"/>
      <c r="I283" s="74"/>
      <c r="J283" s="74"/>
      <c r="K283" s="74"/>
      <c r="L283" s="74"/>
      <c r="M283" s="74"/>
      <c r="N283" s="74"/>
      <c r="O283" s="74"/>
      <c r="P283" s="74"/>
      <c r="Q283" s="74"/>
      <c r="R283" s="77"/>
      <c r="S283"/>
      <c r="T283"/>
      <c r="U283"/>
      <c r="V283"/>
      <c r="W283"/>
      <c r="X283"/>
      <c r="Y283"/>
      <c r="Z283"/>
    </row>
    <row r="284" spans="2:26" x14ac:dyDescent="0.25">
      <c r="B284" s="80"/>
      <c r="C284" s="81"/>
      <c r="D284" s="71"/>
      <c r="E284" s="74"/>
      <c r="F284" s="74"/>
      <c r="G284" s="74"/>
      <c r="H284" s="74"/>
      <c r="I284" s="74"/>
      <c r="J284" s="74"/>
      <c r="K284" s="74"/>
      <c r="L284" s="74"/>
      <c r="M284" s="74"/>
      <c r="N284" s="74"/>
      <c r="O284" s="74"/>
      <c r="P284" s="74"/>
      <c r="Q284" s="74"/>
      <c r="R284" s="77"/>
      <c r="S284"/>
      <c r="T284"/>
      <c r="U284"/>
      <c r="V284"/>
      <c r="W284"/>
      <c r="X284"/>
      <c r="Y284"/>
      <c r="Z284"/>
    </row>
    <row r="285" spans="2:26" x14ac:dyDescent="0.25">
      <c r="B285" s="80"/>
      <c r="C285" s="81"/>
      <c r="D285" s="71"/>
      <c r="E285" s="74"/>
      <c r="F285" s="74"/>
      <c r="G285" s="74"/>
      <c r="H285" s="74"/>
      <c r="I285" s="74"/>
      <c r="J285" s="74"/>
      <c r="K285" s="74"/>
      <c r="L285" s="74"/>
      <c r="M285" s="74"/>
      <c r="N285" s="74"/>
      <c r="O285" s="74"/>
      <c r="P285" s="74"/>
      <c r="Q285" s="74"/>
      <c r="R285" s="77"/>
      <c r="S285"/>
      <c r="T285"/>
      <c r="U285"/>
      <c r="V285"/>
      <c r="W285"/>
      <c r="X285"/>
      <c r="Y285"/>
      <c r="Z285"/>
    </row>
    <row r="286" spans="2:26" x14ac:dyDescent="0.25">
      <c r="B286" s="80"/>
      <c r="C286" s="81"/>
      <c r="D286" s="71"/>
      <c r="E286" s="74"/>
      <c r="F286" s="74"/>
      <c r="G286" s="74"/>
      <c r="H286" s="74"/>
      <c r="I286" s="74"/>
      <c r="J286" s="74"/>
      <c r="K286" s="74"/>
      <c r="L286" s="74"/>
      <c r="M286" s="74"/>
      <c r="N286" s="74"/>
      <c r="O286" s="74"/>
      <c r="P286" s="74"/>
      <c r="Q286" s="74"/>
      <c r="R286" s="79"/>
      <c r="S286" s="79"/>
      <c r="T286" s="79"/>
      <c r="U286" s="74"/>
      <c r="V286" s="74"/>
      <c r="W286" s="74"/>
      <c r="X286" s="74"/>
      <c r="Y286"/>
      <c r="Z286"/>
    </row>
    <row r="287" spans="2:26" x14ac:dyDescent="0.25">
      <c r="B287" s="80"/>
      <c r="C287" s="81"/>
      <c r="D287" s="71"/>
      <c r="E287" s="74"/>
      <c r="F287" s="74"/>
      <c r="G287" s="74"/>
      <c r="H287" s="74"/>
      <c r="I287" s="74"/>
      <c r="J287" s="74"/>
      <c r="K287" s="74"/>
      <c r="L287" s="74"/>
      <c r="M287" s="74"/>
      <c r="N287" s="74"/>
      <c r="O287" s="74"/>
      <c r="P287" s="74"/>
      <c r="Q287" s="74"/>
      <c r="R287" s="79"/>
      <c r="S287" s="79"/>
      <c r="T287" s="79"/>
      <c r="U287" s="74"/>
      <c r="V287" s="74"/>
      <c r="W287" s="74"/>
      <c r="X287" s="74"/>
      <c r="Y287"/>
      <c r="Z287"/>
    </row>
    <row r="288" spans="2:26" x14ac:dyDescent="0.25">
      <c r="B288" s="80"/>
      <c r="C288" s="81"/>
      <c r="D288" s="71"/>
      <c r="E288" s="74"/>
      <c r="F288" s="74"/>
      <c r="G288" s="74"/>
      <c r="H288" s="74"/>
      <c r="I288" s="74"/>
      <c r="J288" s="74"/>
      <c r="K288" s="74"/>
      <c r="L288" s="74"/>
      <c r="M288" s="74"/>
      <c r="N288" s="74"/>
      <c r="O288" s="74"/>
      <c r="P288" s="74"/>
      <c r="Q288" s="74"/>
      <c r="R288" s="79"/>
      <c r="S288" s="79"/>
      <c r="T288" s="79"/>
      <c r="U288" s="74"/>
      <c r="V288" s="74"/>
      <c r="W288" s="74"/>
      <c r="X288" s="74"/>
      <c r="Y288"/>
      <c r="Z288"/>
    </row>
    <row r="289" spans="2:26" x14ac:dyDescent="0.25">
      <c r="B289" s="80"/>
      <c r="C289" s="81"/>
      <c r="D289" s="71"/>
      <c r="E289" s="74"/>
      <c r="F289" s="74"/>
      <c r="G289" s="74"/>
      <c r="H289" s="74"/>
      <c r="I289" s="74"/>
      <c r="J289" s="74"/>
      <c r="K289" s="74"/>
      <c r="L289" s="74"/>
      <c r="M289" s="74"/>
      <c r="N289" s="74"/>
      <c r="O289" s="74"/>
      <c r="P289" s="74"/>
      <c r="Q289" s="74"/>
      <c r="R289" s="77"/>
      <c r="S289"/>
      <c r="T289"/>
      <c r="U289"/>
      <c r="V289"/>
      <c r="W289"/>
      <c r="X289"/>
      <c r="Y289"/>
      <c r="Z289"/>
    </row>
    <row r="290" spans="2:26" x14ac:dyDescent="0.25">
      <c r="B290" s="80"/>
      <c r="C290" s="81"/>
      <c r="D290" s="71"/>
      <c r="E290" s="74"/>
      <c r="F290" s="74"/>
      <c r="G290" s="74"/>
      <c r="H290" s="74"/>
      <c r="I290" s="74"/>
      <c r="J290" s="74"/>
      <c r="K290" s="74"/>
      <c r="L290" s="74"/>
      <c r="M290" s="74"/>
      <c r="N290" s="74"/>
      <c r="O290" s="74"/>
      <c r="P290" s="74"/>
      <c r="Q290" s="74"/>
      <c r="R290" s="77"/>
      <c r="S290"/>
      <c r="T290"/>
      <c r="U290"/>
      <c r="V290"/>
      <c r="W290"/>
      <c r="X290"/>
      <c r="Y290"/>
      <c r="Z290"/>
    </row>
    <row r="291" spans="2:26" x14ac:dyDescent="0.25">
      <c r="B291" s="80"/>
      <c r="C291" s="81"/>
      <c r="D291" s="71"/>
      <c r="E291" s="74"/>
      <c r="F291" s="74"/>
      <c r="G291" s="74"/>
      <c r="H291" s="74"/>
      <c r="I291" s="74"/>
      <c r="J291" s="74"/>
      <c r="K291" s="74"/>
      <c r="L291" s="74"/>
      <c r="M291" s="74"/>
      <c r="N291" s="74"/>
      <c r="O291" s="74"/>
      <c r="P291" s="74"/>
      <c r="Q291" s="74"/>
      <c r="R291" s="79"/>
      <c r="S291" s="79"/>
      <c r="T291" s="79"/>
      <c r="U291" s="74"/>
      <c r="V291" s="74"/>
      <c r="W291" s="74"/>
      <c r="X291" s="74"/>
      <c r="Y291"/>
      <c r="Z291"/>
    </row>
    <row r="292" spans="2:26" x14ac:dyDescent="0.25">
      <c r="B292" s="80"/>
      <c r="C292" s="81"/>
      <c r="D292" s="71"/>
      <c r="E292" s="74"/>
      <c r="F292" s="74"/>
      <c r="G292" s="74"/>
      <c r="H292" s="74"/>
      <c r="I292" s="74"/>
      <c r="J292" s="74"/>
      <c r="K292" s="74"/>
      <c r="L292" s="74"/>
      <c r="M292" s="74"/>
      <c r="N292" s="74"/>
      <c r="O292" s="74"/>
      <c r="P292" s="74"/>
      <c r="Q292" s="74"/>
      <c r="R292" s="79"/>
      <c r="S292" s="79"/>
      <c r="T292" s="79"/>
      <c r="U292" s="74"/>
      <c r="V292" s="74"/>
      <c r="W292" s="74"/>
      <c r="X292" s="74"/>
      <c r="Y292"/>
      <c r="Z292"/>
    </row>
    <row r="293" spans="2:26" x14ac:dyDescent="0.25">
      <c r="Q293" s="74"/>
      <c r="R293" s="79"/>
      <c r="S293" s="79"/>
      <c r="T293" s="79"/>
      <c r="U293" s="74"/>
      <c r="V293" s="74"/>
      <c r="W293" s="74"/>
      <c r="X293" s="74"/>
      <c r="Y293"/>
      <c r="Z293"/>
    </row>
    <row r="294" spans="2:26" x14ac:dyDescent="0.25">
      <c r="Q294" s="74"/>
      <c r="R294" s="77"/>
      <c r="S294"/>
      <c r="T294"/>
      <c r="U294"/>
      <c r="V294"/>
      <c r="W294"/>
      <c r="X294"/>
      <c r="Y294"/>
      <c r="Z294"/>
    </row>
    <row r="295" spans="2:26" x14ac:dyDescent="0.25">
      <c r="Q295" s="74"/>
      <c r="R295" s="77"/>
      <c r="S295"/>
      <c r="T295"/>
      <c r="U295"/>
      <c r="V295"/>
      <c r="W295"/>
      <c r="X295"/>
      <c r="Y295"/>
      <c r="Z295"/>
    </row>
    <row r="296" spans="2:26" x14ac:dyDescent="0.25">
      <c r="Q296" s="74"/>
      <c r="R296" s="77"/>
      <c r="S296" s="77"/>
      <c r="T296" s="77"/>
      <c r="U296" s="74"/>
      <c r="V296" s="74"/>
      <c r="W296" s="74"/>
      <c r="X296" s="74"/>
      <c r="Y296"/>
      <c r="Z296"/>
    </row>
    <row r="297" spans="2:26" x14ac:dyDescent="0.25">
      <c r="Q297" s="74"/>
      <c r="R297" s="77"/>
      <c r="S297" s="77"/>
      <c r="T297" s="77"/>
      <c r="U297" s="74"/>
      <c r="V297" s="74"/>
      <c r="W297" s="74"/>
      <c r="X297" s="74"/>
      <c r="Y297"/>
      <c r="Z297"/>
    </row>
    <row r="298" spans="2:26" x14ac:dyDescent="0.25">
      <c r="Q298" s="74"/>
      <c r="R298" s="77"/>
      <c r="S298" s="77"/>
      <c r="T298" s="77"/>
      <c r="U298" s="74"/>
      <c r="V298" s="74"/>
      <c r="W298" s="74"/>
      <c r="X298" s="74"/>
      <c r="Y298"/>
      <c r="Z298"/>
    </row>
    <row r="299" spans="2:26" x14ac:dyDescent="0.25">
      <c r="Q299" s="74"/>
      <c r="R299" s="74"/>
      <c r="S299"/>
      <c r="T299"/>
      <c r="U299"/>
      <c r="V299"/>
      <c r="W299"/>
      <c r="X299"/>
      <c r="Y299"/>
      <c r="Z299"/>
    </row>
    <row r="300" spans="2:26" x14ac:dyDescent="0.25">
      <c r="Q300" s="74"/>
      <c r="R300" s="74"/>
      <c r="S300"/>
      <c r="T300"/>
      <c r="U300"/>
      <c r="V300"/>
      <c r="W300"/>
      <c r="X300"/>
      <c r="Y300"/>
      <c r="Z300"/>
    </row>
    <row r="301" spans="2:26" x14ac:dyDescent="0.25">
      <c r="Q301" s="74"/>
      <c r="R301" s="74"/>
      <c r="S301"/>
      <c r="T301"/>
      <c r="U301"/>
      <c r="V301"/>
      <c r="W301"/>
      <c r="X301"/>
      <c r="Y301"/>
      <c r="Z301"/>
    </row>
    <row r="302" spans="2:26" x14ac:dyDescent="0.25">
      <c r="Q302" s="74"/>
      <c r="R302" s="74"/>
      <c r="S302"/>
      <c r="T302"/>
      <c r="U302"/>
      <c r="V302"/>
      <c r="W302"/>
      <c r="X302"/>
      <c r="Y302"/>
      <c r="Z302"/>
    </row>
    <row r="303" spans="2:26" x14ac:dyDescent="0.25">
      <c r="Q303" s="74"/>
      <c r="R303" s="74"/>
      <c r="S303"/>
      <c r="T303"/>
      <c r="U303"/>
      <c r="V303"/>
      <c r="W303"/>
      <c r="X303"/>
      <c r="Y303"/>
      <c r="Z303"/>
    </row>
  </sheetData>
  <mergeCells count="32">
    <mergeCell ref="C221:C224"/>
    <mergeCell ref="C226:C233"/>
    <mergeCell ref="C171:C178"/>
    <mergeCell ref="C180:C187"/>
    <mergeCell ref="C189:C196"/>
    <mergeCell ref="C198:C205"/>
    <mergeCell ref="C207:C214"/>
    <mergeCell ref="C216:C219"/>
    <mergeCell ref="C162:C169"/>
    <mergeCell ref="C66:C73"/>
    <mergeCell ref="C75:C82"/>
    <mergeCell ref="C84:C91"/>
    <mergeCell ref="C93:C100"/>
    <mergeCell ref="C102:C109"/>
    <mergeCell ref="C111:C114"/>
    <mergeCell ref="C116:C119"/>
    <mergeCell ref="C121:C128"/>
    <mergeCell ref="C135:C142"/>
    <mergeCell ref="C144:C151"/>
    <mergeCell ref="C153:C160"/>
    <mergeCell ref="AL17:AQ17"/>
    <mergeCell ref="C57:C64"/>
    <mergeCell ref="C48:C55"/>
    <mergeCell ref="C30:C37"/>
    <mergeCell ref="C39:C46"/>
    <mergeCell ref="A1:A4"/>
    <mergeCell ref="E1:Z1"/>
    <mergeCell ref="AC1:AG1"/>
    <mergeCell ref="AH1:AY1"/>
    <mergeCell ref="AE5:AJ5"/>
    <mergeCell ref="AL5:AQ5"/>
    <mergeCell ref="AE17:AJ17"/>
  </mergeCells>
  <dataValidations count="1">
    <dataValidation type="list" allowBlank="1" showInputMessage="1" showErrorMessage="1" sqref="AH1" xr:uid="{DA23122E-2236-4674-AB27-6DF275D4D1AA}">
      <formula1>KPI</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1b820adfd3e4a078472514c1a5cb5ff xmlns="87037488-ec5d-4aba-84c2-9b1d22638e8e">
      <Terms xmlns="http://schemas.microsoft.com/office/infopath/2007/PartnerControls"/>
    </b1b820adfd3e4a078472514c1a5cb5ff>
    <TaxCatchAll xmlns="87037488-ec5d-4aba-84c2-9b1d22638e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3bf472f7-a010-4b5a-bb99-a26ed4c99680"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B5A9A17F4376744A979933900BCD1F4F" ma:contentTypeVersion="13" ma:contentTypeDescription="Crée un document." ma:contentTypeScope="" ma:versionID="2394e9e2a0a317c73346dcd85c0b82d7">
  <xsd:schema xmlns:xsd="http://www.w3.org/2001/XMLSchema" xmlns:xs="http://www.w3.org/2001/XMLSchema" xmlns:p="http://schemas.microsoft.com/office/2006/metadata/properties" xmlns:ns2="87037488-ec5d-4aba-84c2-9b1d22638e8e" xmlns:ns3="e125d670-75e3-4ee4-93ff-0f2790e9845e" xmlns:ns4="257d3a7a-e076-4a84-a647-b6886c89dc1b" targetNamespace="http://schemas.microsoft.com/office/2006/metadata/properties" ma:root="true" ma:fieldsID="9c05130e80741be57e6e236534cc6fb9" ns2:_="" ns3:_="" ns4:_="">
    <xsd:import namespace="87037488-ec5d-4aba-84c2-9b1d22638e8e"/>
    <xsd:import namespace="e125d670-75e3-4ee4-93ff-0f2790e9845e"/>
    <xsd:import namespace="257d3a7a-e076-4a84-a647-b6886c89dc1b"/>
    <xsd:element name="properties">
      <xsd:complexType>
        <xsd:sequence>
          <xsd:element name="documentManagement">
            <xsd:complexType>
              <xsd:all>
                <xsd:element ref="ns2:b1b820adfd3e4a078472514c1a5cb5ff" minOccurs="0"/>
                <xsd:element ref="ns2:TaxCatchAll" minOccurs="0"/>
                <xsd:element ref="ns2:TaxCatchAllLabel"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37488-ec5d-4aba-84c2-9b1d22638e8e" elementFormDefault="qualified">
    <xsd:import namespace="http://schemas.microsoft.com/office/2006/documentManagement/types"/>
    <xsd:import namespace="http://schemas.microsoft.com/office/infopath/2007/PartnerControls"/>
    <xsd:element name="b1b820adfd3e4a078472514c1a5cb5ff" ma:index="8" nillable="true" ma:taxonomy="true" ma:internalName="b1b820adfd3e4a078472514c1a5cb5ff" ma:taxonomyFieldName="Security_x0020_Classification" ma:displayName="Security Classification" ma:default="" ma:fieldId="{b1b820ad-fd3e-4a07-8472-514c1a5cb5ff}" ma:sspId="3bf472f7-a010-4b5a-bb99-a26ed4c99680" ma:termSetId="0c0ba91f-ee81-4a79-83f6-c19eebf2f16f"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875d325c-5c56-4e97-9fce-918f2e167ad1}" ma:internalName="TaxCatchAll" ma:showField="CatchAllData" ma:web="257d3a7a-e076-4a84-a647-b6886c89dc1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875d325c-5c56-4e97-9fce-918f2e167ad1}" ma:internalName="TaxCatchAllLabel" ma:readOnly="true" ma:showField="CatchAllDataLabel" ma:web="257d3a7a-e076-4a84-a647-b6886c89dc1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25d670-75e3-4ee4-93ff-0f2790e9845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7d3a7a-e076-4a84-a647-b6886c89dc1b"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E09EFD-CD5F-4119-B8EA-8BBF566870FA}">
  <ds:schemaRefs>
    <ds:schemaRef ds:uri="http://schemas.microsoft.com/office/2006/metadata/properties"/>
    <ds:schemaRef ds:uri="http://schemas.microsoft.com/office/infopath/2007/PartnerControls"/>
    <ds:schemaRef ds:uri="87037488-ec5d-4aba-84c2-9b1d22638e8e"/>
    <ds:schemaRef ds:uri="53d1c69c-935c-4333-b6e1-566d459b3a63"/>
  </ds:schemaRefs>
</ds:datastoreItem>
</file>

<file path=customXml/itemProps2.xml><?xml version="1.0" encoding="utf-8"?>
<ds:datastoreItem xmlns:ds="http://schemas.openxmlformats.org/officeDocument/2006/customXml" ds:itemID="{B515376E-369F-44F3-9DB0-4C5F48D2B8B0}">
  <ds:schemaRefs>
    <ds:schemaRef ds:uri="http://schemas.microsoft.com/sharepoint/v3/contenttype/forms"/>
  </ds:schemaRefs>
</ds:datastoreItem>
</file>

<file path=customXml/itemProps3.xml><?xml version="1.0" encoding="utf-8"?>
<ds:datastoreItem xmlns:ds="http://schemas.openxmlformats.org/officeDocument/2006/customXml" ds:itemID="{FE7EFE00-8501-4096-BEB3-16E32655C433}">
  <ds:schemaRefs>
    <ds:schemaRef ds:uri="Microsoft.SharePoint.Taxonomy.ContentTypeSync"/>
  </ds:schemaRefs>
</ds:datastoreItem>
</file>

<file path=customXml/itemProps4.xml><?xml version="1.0" encoding="utf-8"?>
<ds:datastoreItem xmlns:ds="http://schemas.openxmlformats.org/officeDocument/2006/customXml" ds:itemID="{88110EAE-92BD-483E-9F20-D440AC74D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37488-ec5d-4aba-84c2-9b1d22638e8e"/>
    <ds:schemaRef ds:uri="e125d670-75e3-4ee4-93ff-0f2790e9845e"/>
    <ds:schemaRef ds:uri="257d3a7a-e076-4a84-a647-b6886c89d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c135c4ba-2280-41f8-be7d-6f21d368baa3}" enabled="1" method="Standard" siteId="{24139d14-c62c-4c47-8bdd-ce71ea1d50c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Disclaimer</vt:lpstr>
      <vt:lpstr>List</vt:lpstr>
      <vt:lpstr>THyGA segments</vt:lpstr>
      <vt:lpstr>Seg100a Boiler Premix</vt:lpstr>
      <vt:lpstr>Seg100b Non Premix Boiler</vt:lpstr>
      <vt:lpstr>Seg200 Waterheaters</vt:lpstr>
      <vt:lpstr>Seg300 domestic cookers</vt:lpstr>
      <vt:lpstr>Seg400a Premix Catering</vt:lpstr>
      <vt:lpstr>Seg400b Non Premix Catering</vt:lpstr>
      <vt:lpstr>Seg500 Space Heaters</vt:lpstr>
      <vt:lpstr>Seg600 C-H-P</vt:lpstr>
      <vt:lpstr>Seg700 Heat Pumps</vt:lpstr>
      <vt:lpstr>Seg800 Other</vt:lpstr>
      <vt:lpstr>KPI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MILIN PATRICK</dc:creator>
  <cp:keywords/>
  <dc:description/>
  <cp:lastModifiedBy>MILIN Patrick (ENGIE R&amp;I)</cp:lastModifiedBy>
  <cp:revision/>
  <dcterms:created xsi:type="dcterms:W3CDTF">2023-03-17T10:15:09Z</dcterms:created>
  <dcterms:modified xsi:type="dcterms:W3CDTF">2023-05-31T20:41:26Z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0x01010040BD81A420A23143B7C77A4FD5F11588</vt:lpwstr>
  </property>
  <property fmtid="{D5CDD505-2E9C-101B-9397-08002B2CF9AE}" pid="3" name="Security Classification">
    <vt:lpwstr/>
  </property>
  <property fmtid="{D5CDD505-2E9C-101B-9397-08002B2CF9AE}" pid="4" name="MediaServiceImageTags">
    <vt:lpwstr/>
  </property>
</Properties>
</file>